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000" windowHeight="6636" tabRatio="606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1'!$A$1:$M$93</definedName>
    <definedName name="_xlnm.Print_Area" localSheetId="1">'Page 2'!$A$1:$M$91</definedName>
  </definedNames>
  <calcPr fullCalcOnLoad="1"/>
</workbook>
</file>

<file path=xl/sharedStrings.xml><?xml version="1.0" encoding="utf-8"?>
<sst xmlns="http://schemas.openxmlformats.org/spreadsheetml/2006/main" count="395" uniqueCount="277">
  <si>
    <t>NAIC NUMBER</t>
  </si>
  <si>
    <t>NAME OF INSURER</t>
  </si>
  <si>
    <t>OF</t>
  </si>
  <si>
    <t>PRINCIPAL OFFICE</t>
  </si>
  <si>
    <t>YEAR IN WHICH</t>
  </si>
  <si>
    <t>YEARS IN WHICH</t>
  </si>
  <si>
    <t xml:space="preserve">PREMIUMS WERE </t>
  </si>
  <si>
    <t>EARNED</t>
  </si>
  <si>
    <t xml:space="preserve">CUMULATIVE TO </t>
  </si>
  <si>
    <t>AMOUNT OF EARNED</t>
  </si>
  <si>
    <t xml:space="preserve">COMPENSATION </t>
  </si>
  <si>
    <t>EARNED PREMIUMS ON</t>
  </si>
  <si>
    <t xml:space="preserve"> REINSURANCE CEDED</t>
  </si>
  <si>
    <t xml:space="preserve"> COMPENSATION</t>
  </si>
  <si>
    <t xml:space="preserve"> PREMIUMS (AS</t>
  </si>
  <si>
    <t xml:space="preserve"> ADJUSTED) (COL.1</t>
  </si>
  <si>
    <t xml:space="preserve"> PLUS COLS. 2 AND</t>
  </si>
  <si>
    <t xml:space="preserve"> 3, LESS COL. 4)</t>
  </si>
  <si>
    <t>Total</t>
  </si>
  <si>
    <t>$</t>
  </si>
  <si>
    <t>COMPENSATION POLICIES</t>
  </si>
  <si>
    <t>WERE ISSUED AND</t>
  </si>
  <si>
    <t>LOSSES WERE INCURRED</t>
  </si>
  <si>
    <t>DIRECT LOSSES PAID</t>
  </si>
  <si>
    <t>LOSSES PAID DURING</t>
  </si>
  <si>
    <t>(COL. 6, PLUS COLS.</t>
  </si>
  <si>
    <t>7 AND 8, LESS COL. 9)</t>
  </si>
  <si>
    <t>Total first period</t>
  </si>
  <si>
    <t>Total second  period</t>
  </si>
  <si>
    <t>Grand Total</t>
  </si>
  <si>
    <t>(COL. 10)</t>
  </si>
  <si>
    <t>COMPENSATION</t>
  </si>
  <si>
    <t xml:space="preserve"> </t>
  </si>
  <si>
    <t>LOSS PAYMENTS</t>
  </si>
  <si>
    <t>COMPENSATION LOSS EXPENSE PAYMENTS</t>
  </si>
  <si>
    <t>(NET AS TO REINSURANCE RECOVERED FROM REINSURERS AUTHORIZED</t>
  </si>
  <si>
    <t>ALLOCATED</t>
  </si>
  <si>
    <t>UNALLOCATED</t>
  </si>
  <si>
    <t>TOTAL (COL. 12</t>
  </si>
  <si>
    <t>PLUS COL. 13)</t>
  </si>
  <si>
    <t>TOTAL</t>
  </si>
  <si>
    <t>LOSS AND LOSS</t>
  </si>
  <si>
    <t>EXPENSE PAYMENTS</t>
  </si>
  <si>
    <t>(COL. 11 PLUS COL. 14)</t>
  </si>
  <si>
    <t>RESERVE FOR COMPENSATION LOSSES AND LOSS EXPENSES</t>
  </si>
  <si>
    <t>WITHOUT DEDUCTION FOR REINSURANCE RECOVERABLE</t>
  </si>
  <si>
    <t xml:space="preserve">YEAR IN WHICH </t>
  </si>
  <si>
    <t xml:space="preserve">COMPENSATION POLICIES </t>
  </si>
  <si>
    <t>WERE ISSUED AND LOSSES</t>
  </si>
  <si>
    <t xml:space="preserve"> WERE INCURRED</t>
  </si>
  <si>
    <t>TOTAL ESTIMATED</t>
  </si>
  <si>
    <t xml:space="preserve">TOTAL ESTIMATED </t>
  </si>
  <si>
    <t>LOSSES AND LOSS</t>
  </si>
  <si>
    <t>FROM REINSURERS</t>
  </si>
  <si>
    <t>LICENSED TO TRANSACT</t>
  </si>
  <si>
    <t>UNPAID COMPENSATION</t>
  </si>
  <si>
    <t xml:space="preserve">EXPENSES ( AS </t>
  </si>
  <si>
    <t>EARNED AND LOSSES</t>
  </si>
  <si>
    <t xml:space="preserve">WERE INCURRED </t>
  </si>
  <si>
    <t>65% OF  EARNED</t>
  </si>
  <si>
    <t>PREMIUM STATED</t>
  </si>
  <si>
    <t>DEDUCT LOSS PAYMENT</t>
  </si>
  <si>
    <t>NEGATIVE ENTER "0"</t>
  </si>
  <si>
    <t xml:space="preserve"> CARRY OUT FOR EACH </t>
  </si>
  <si>
    <t>YEAR AMOUNT STATED</t>
  </si>
  <si>
    <t>WHICHEVER IS GREATER</t>
  </si>
  <si>
    <t xml:space="preserve"> TO REINSURANCE LICENSED</t>
  </si>
  <si>
    <t>Compensation Loss Payments (Net as to Reinsurance)</t>
  </si>
  <si>
    <t>(21)</t>
  </si>
  <si>
    <t>(22)</t>
  </si>
  <si>
    <t>(23)</t>
  </si>
  <si>
    <t>(24)</t>
  </si>
  <si>
    <t>(25)</t>
  </si>
  <si>
    <t>(16)</t>
  </si>
  <si>
    <t>(17)</t>
  </si>
  <si>
    <t>(18)</t>
  </si>
  <si>
    <t>(19)</t>
  </si>
  <si>
    <t>(20)</t>
  </si>
  <si>
    <t>(11)</t>
  </si>
  <si>
    <t>(12)</t>
  </si>
  <si>
    <t>(13)</t>
  </si>
  <si>
    <t>(14)</t>
  </si>
  <si>
    <t>(15)</t>
  </si>
  <si>
    <t>(6)</t>
  </si>
  <si>
    <t>(7)</t>
  </si>
  <si>
    <t>(8)</t>
  </si>
  <si>
    <t>(9)</t>
  </si>
  <si>
    <t>(10)</t>
  </si>
  <si>
    <t>(1)</t>
  </si>
  <si>
    <t>(2)</t>
  </si>
  <si>
    <t>(3)</t>
  </si>
  <si>
    <t>(4)</t>
  </si>
  <si>
    <t>(5)</t>
  </si>
  <si>
    <t>ACCIDENT</t>
  </si>
  <si>
    <t>YEAR</t>
  </si>
  <si>
    <t>LESS COL. 9)</t>
  </si>
  <si>
    <t>PERCENTAGE</t>
  </si>
  <si>
    <t>DISTRIBUTION</t>
  </si>
  <si>
    <t>OF COLUMN (1)</t>
  </si>
  <si>
    <t>ASSOCIATED WITH</t>
  </si>
  <si>
    <t>YEAR LOSSES WERE</t>
  </si>
  <si>
    <t xml:space="preserve">PAID (ONE HALF OF </t>
  </si>
  <si>
    <t>DISTRIBUTION OF UNALLOCATED</t>
  </si>
  <si>
    <t>CLAIM EXPENSES PAID</t>
  </si>
  <si>
    <t>NAIC</t>
  </si>
  <si>
    <t>Section (A)</t>
  </si>
  <si>
    <t>Section (B)</t>
  </si>
  <si>
    <t>(Name of Insurer)</t>
  </si>
  <si>
    <t>Name of Officer (Print or Type)</t>
  </si>
  <si>
    <t>Signature</t>
  </si>
  <si>
    <t>Title</t>
  </si>
  <si>
    <t>ON LOSSES PAID FROM</t>
  </si>
  <si>
    <t>TO TRANSACT</t>
  </si>
  <si>
    <t>COMPENSATION INSURANCE</t>
  </si>
  <si>
    <t>RECOVERABLE ON UNPAID</t>
  </si>
  <si>
    <t xml:space="preserve">LOSSES AND LOSS EXPENSES </t>
  </si>
  <si>
    <t>RESERVE FOR</t>
  </si>
  <si>
    <t>REINSURANCE</t>
  </si>
  <si>
    <t xml:space="preserve"> TO TRANSACT </t>
  </si>
  <si>
    <t xml:space="preserve"> COMPENSATION INSURANCE</t>
  </si>
  <si>
    <t>REINSURANCE ASSUMED</t>
  </si>
  <si>
    <t>PREMIUMS ON</t>
  </si>
  <si>
    <r>
      <t xml:space="preserve">             </t>
    </r>
    <r>
      <rPr>
        <u val="single"/>
        <sz val="10"/>
        <color indexed="62"/>
        <rFont val="Arial"/>
        <family val="2"/>
      </rPr>
      <t>(Nearest Dollar)</t>
    </r>
  </si>
  <si>
    <t>xxx</t>
  </si>
  <si>
    <t xml:space="preserve">                     xxx</t>
  </si>
  <si>
    <t>ASSOCIATED</t>
  </si>
  <si>
    <t>WITH</t>
  </si>
  <si>
    <t>YEAR LOSS</t>
  </si>
  <si>
    <t>OCCURRED</t>
  </si>
  <si>
    <t xml:space="preserve">                                        </t>
  </si>
  <si>
    <t>TOTAL TO</t>
  </si>
  <si>
    <t>DATE FOR</t>
  </si>
  <si>
    <t xml:space="preserve">YEAR EXPENSES  </t>
  </si>
  <si>
    <t>NUMBER</t>
  </si>
  <si>
    <t>NAME  OF  REINSURER</t>
  </si>
  <si>
    <t>Under the penalty of perjury, the above designated officer declares that the foregoing statement is true and correct</t>
  </si>
  <si>
    <t>statement for the period specified, based upon information and belief.</t>
  </si>
  <si>
    <t xml:space="preserve">County of </t>
  </si>
  <si>
    <t xml:space="preserve">State of                                                                              </t>
  </si>
  <si>
    <t xml:space="preserve">Date </t>
  </si>
  <si>
    <t>ADJUSTED) (COL. 20</t>
  </si>
  <si>
    <t>COMPENSATION LOSSES</t>
  </si>
  <si>
    <t>LESS COL. 21)</t>
  </si>
  <si>
    <t xml:space="preserve">(COL. 16 PLUS COL. 17 </t>
  </si>
  <si>
    <t>Direct</t>
  </si>
  <si>
    <t>Assumed</t>
  </si>
  <si>
    <t xml:space="preserve"> PLUS COL. 18 PLUS COL 19)</t>
  </si>
  <si>
    <t>$                       xxx</t>
  </si>
  <si>
    <t>(26)</t>
  </si>
  <si>
    <t>(27)</t>
  </si>
  <si>
    <t xml:space="preserve">   xxx</t>
  </si>
  <si>
    <t>$                   xxx</t>
  </si>
  <si>
    <t>$                        xxx</t>
  </si>
  <si>
    <t xml:space="preserve">                          xxx</t>
  </si>
  <si>
    <t>XXX</t>
  </si>
  <si>
    <t>AND EXPENSES STATED</t>
  </si>
  <si>
    <t xml:space="preserve">              (for the determination of the deposit or bond required under Section 6-303 of the Maryland Insurance Code)</t>
  </si>
  <si>
    <t>RESERVES</t>
  </si>
  <si>
    <t>Reinsurance Ceded</t>
  </si>
  <si>
    <t>Compensation Reserve for Losses and Loss Expenses</t>
  </si>
  <si>
    <t>To Reinsurers Licensed</t>
  </si>
  <si>
    <t>To Transact Business</t>
  </si>
  <si>
    <t>In Maryland</t>
  </si>
  <si>
    <t>TOTAL x 70%</t>
  </si>
  <si>
    <t>Distribution of Unallocated Compensation Claim Expenses (Maryland Business)</t>
  </si>
  <si>
    <t>Net as to reinsurance ceded to reinsurers authorized to transact compensation insurance in Maryland</t>
  </si>
  <si>
    <t>(28)</t>
  </si>
  <si>
    <t>(29)</t>
  </si>
  <si>
    <t>(30)</t>
  </si>
  <si>
    <t>COL. (25)+(26)</t>
  </si>
  <si>
    <t xml:space="preserve">x COLUMN (27)  </t>
  </si>
  <si>
    <t xml:space="preserve">YEAR </t>
  </si>
  <si>
    <t>(COL 28</t>
  </si>
  <si>
    <t xml:space="preserve">  PLUS COL. 29)</t>
  </si>
  <si>
    <t>NOTE:  For companies which have been issuing polices for one year or less, disregard columns (23) through (27)  and assign all unallocated claim expenses paid to the latest accident year.</t>
  </si>
  <si>
    <t xml:space="preserve">NET EARNED COMPENSATION    </t>
  </si>
  <si>
    <t xml:space="preserve">PREMIUMS PRIOR TO </t>
  </si>
  <si>
    <t xml:space="preserve">NET COMPENSATION    </t>
  </si>
  <si>
    <t>LOSS PAYMENTS PRIOR TO</t>
  </si>
  <si>
    <t>DIRECT PREMIUMS EARNED</t>
  </si>
  <si>
    <t>IN MARYLAND</t>
  </si>
  <si>
    <t>(FROM COL. 30)</t>
  </si>
  <si>
    <t>INSURANCE IN MARYLAND</t>
  </si>
  <si>
    <t>1. Report Maryland business only</t>
  </si>
  <si>
    <t>PART I     MASSACHUSETTS DEPOSIT SCHEDULE</t>
  </si>
  <si>
    <t>INSTRUCTIONS:</t>
  </si>
  <si>
    <t xml:space="preserve">NET  </t>
  </si>
  <si>
    <t>PART II     CALIFORNIA DEPOSIT SCHEDULE (from Part VI)</t>
  </si>
  <si>
    <t>PART VI     CALIFORNIA COMPANIES ONLY</t>
  </si>
  <si>
    <t>REMAINDER (COL. 1</t>
  </si>
  <si>
    <t xml:space="preserve">LESS COL. 2) IF </t>
  </si>
  <si>
    <t xml:space="preserve">IN PART VI, COLUMN 5 </t>
  </si>
  <si>
    <t>IN PART VI COLUMN 15</t>
  </si>
  <si>
    <t>EXPENSES (PART VI, COL. 22)</t>
  </si>
  <si>
    <t>(6)  Unpaid compensation losses and loss expense, first period (Part VI, Col. 22, first period)</t>
  </si>
  <si>
    <t>(8)  Total Deposit Required (Minimum Deposit $100,000)</t>
  </si>
  <si>
    <t>(To Agree</t>
  </si>
  <si>
    <t>with MD</t>
  </si>
  <si>
    <t>State Page)</t>
  </si>
  <si>
    <t>MD STATE PAGE, ANN. STAT.)</t>
  </si>
  <si>
    <t xml:space="preserve">TOTAL </t>
  </si>
  <si>
    <t>PREMIUM RESERVES</t>
  </si>
  <si>
    <t xml:space="preserve">TOTAL  </t>
  </si>
  <si>
    <t>Subtotal</t>
  </si>
  <si>
    <t xml:space="preserve">REINSURANCE RECOVERABLE </t>
  </si>
  <si>
    <r>
      <t xml:space="preserve">                  </t>
    </r>
    <r>
      <rPr>
        <b/>
        <sz val="14"/>
        <color indexed="62"/>
        <rFont val="Arial"/>
        <family val="2"/>
      </rPr>
      <t xml:space="preserve"> MARYLAND RETALIATORY DEPOSIT SCHEDULE</t>
    </r>
  </si>
  <si>
    <t>NAME OF REINSURER</t>
  </si>
  <si>
    <r>
      <t xml:space="preserve">3. Massachusetts Companies complete Parts I, III, IV and V only.  </t>
    </r>
  </si>
  <si>
    <r>
      <t xml:space="preserve">4. California companies complete Parts II thorough VI.  </t>
    </r>
  </si>
  <si>
    <t xml:space="preserve">PART V     CERTIFICATION  (Massachusetts and California Companies) </t>
  </si>
  <si>
    <t xml:space="preserve">PART IV     SCHEDULE OF REINSURANCE CEDED  (Massachusetts and California Companies) </t>
  </si>
  <si>
    <t xml:space="preserve">PART III     SCHEDULE OF REINSURANCE ASSUMED  (Massachusetts and California Companies) </t>
  </si>
  <si>
    <t>IN COL. 3 OR 4</t>
  </si>
  <si>
    <t>COLUMN (23)</t>
  </si>
  <si>
    <t xml:space="preserve">Credit Taken on </t>
  </si>
  <si>
    <t>(COL 1+2-3)</t>
  </si>
  <si>
    <t>(COL 5+6-7)</t>
  </si>
  <si>
    <t>(COLS. 4 + 8)</t>
  </si>
  <si>
    <t>TO TRANSACT COMPENSATION INSURANCE IN MARYLAND)</t>
  </si>
  <si>
    <t>CURRENT REPORTING YEAR</t>
  </si>
  <si>
    <t>CURR. REPORTING YEAR</t>
  </si>
  <si>
    <t xml:space="preserve">WORKERS' COMPENSATION UNEARNED  </t>
  </si>
  <si>
    <t>WORKERS' COMPENSATION LOSS</t>
  </si>
  <si>
    <t xml:space="preserve">WORKERS' </t>
  </si>
  <si>
    <t xml:space="preserve">STATE </t>
  </si>
  <si>
    <t xml:space="preserve">OF </t>
  </si>
  <si>
    <t>DOMICILE</t>
  </si>
  <si>
    <t>WORKERS' COMPENSATION UNEARNED</t>
  </si>
  <si>
    <t>PREMIUM RESERVES (MA Companies only)</t>
  </si>
  <si>
    <t>(Total to Agree with Part 1, Col 2)</t>
  </si>
  <si>
    <r>
      <t xml:space="preserve">and unpaid losses (California companies include loss adjustment expenses) from each.  No segregation by policy year is required. </t>
    </r>
    <r>
      <rPr>
        <sz val="7"/>
        <color indexed="62"/>
        <rFont val="Arial"/>
        <family val="2"/>
      </rPr>
      <t xml:space="preserve"> </t>
    </r>
  </si>
  <si>
    <t xml:space="preserve">In the schedule below, list all of the ceding insurers and the amounts assumed on Maryland workers' compensation unearned premium reserve (Massachusetts companies only) </t>
  </si>
  <si>
    <t>(Total to Agree with Part 1, Col 3)</t>
  </si>
  <si>
    <t xml:space="preserve">REINSURANCE  PAYABLE </t>
  </si>
  <si>
    <t>Part 1, Col 7 or Part VI, Col 21)</t>
  </si>
  <si>
    <t xml:space="preserve">In the schedule below list all of the reinsurers and the amounts recoverable on Maryland workers' compensation unearned premiums (Massachusetts companies only) </t>
  </si>
  <si>
    <t xml:space="preserve">and unpaid losses (California companies include loss adjustment expenses) from each. No segregation by policy year is required.  List all reinsurers not authorized </t>
  </si>
  <si>
    <t xml:space="preserve">Multiply Subtotal by 112.5% </t>
  </si>
  <si>
    <t>Total Bond or Deposit Required (Round up to the nearest $5,000) (Minimum Deposit $50,000)</t>
  </si>
  <si>
    <t>ENTER 1 IF  MA COMPANY</t>
  </si>
  <si>
    <t>RESERVE FOR COMPENSATION</t>
  </si>
  <si>
    <t xml:space="preserve">LOSS EXPENSE </t>
  </si>
  <si>
    <t xml:space="preserve">             for Unpaid Workers' Compensation Losses (Maryland Business).</t>
  </si>
  <si>
    <t>Workers' Compensation Premiums Earned (Maryland Business)</t>
  </si>
  <si>
    <t>NET EARNED</t>
  </si>
  <si>
    <t>(7)  Unpaid compensation losses and loss expense, second period (Part II, Col. 5)</t>
  </si>
  <si>
    <t>NOTE:  Column 25 total should equal 50%.  Column 26 total should equal 50%.  Column 27 total should equal 100%</t>
  </si>
  <si>
    <t xml:space="preserve"> COL. 13</t>
  </si>
  <si>
    <t>5. Enter data in fields that are highlighted.  All other fields will automatically calculate.</t>
  </si>
  <si>
    <t xml:space="preserve">PRIOR TO </t>
  </si>
  <si>
    <t>NET LOSSES PAID</t>
  </si>
  <si>
    <t>IN CURRENT</t>
  </si>
  <si>
    <t>(COL 7 PLUS  COL. 8</t>
  </si>
  <si>
    <t>REPORTING YEAR</t>
  </si>
  <si>
    <r>
      <t xml:space="preserve">2. </t>
    </r>
    <r>
      <rPr>
        <b/>
        <sz val="12"/>
        <color indexed="62"/>
        <rFont val="Arial"/>
        <family val="2"/>
      </rPr>
      <t>Due Date</t>
    </r>
    <r>
      <rPr>
        <sz val="12"/>
        <color indexed="62"/>
        <rFont val="Arial"/>
        <family val="2"/>
      </rPr>
      <t xml:space="preserve"> for this schedule is on or before April 1 of each year.  </t>
    </r>
  </si>
  <si>
    <t xml:space="preserve"> For the Year Ended December 31, </t>
  </si>
  <si>
    <t>CALENDAR</t>
  </si>
  <si>
    <t>UNALLOCATED CLAIM EXPENSES PAID PERCENTAGES FOR</t>
  </si>
  <si>
    <t>CALENDAR  YEAR</t>
  </si>
  <si>
    <t xml:space="preserve">ON UNPAID LOSSES (Total to Agree with </t>
  </si>
  <si>
    <t>Part 1, Col 6 or Part VI, Cols 17 + 19)</t>
  </si>
  <si>
    <t>to assume compensation insurance in Maryland in Section B. The data entered in this section cannot be taken as Workers' Compensation credit for deposit.</t>
  </si>
  <si>
    <t>ON REINSURANCE ASSUMED</t>
  </si>
  <si>
    <t>REINSURANCE RECOVERED</t>
  </si>
  <si>
    <t xml:space="preserve">DURING </t>
  </si>
  <si>
    <t>REINSURERS LICENSED</t>
  </si>
  <si>
    <t>Current Yr.</t>
  </si>
  <si>
    <t>Prior Year</t>
  </si>
  <si>
    <t>2nd Prior Yr.</t>
  </si>
  <si>
    <t>Current Year</t>
  </si>
  <si>
    <t>2nd Prior Year</t>
  </si>
  <si>
    <t>2nd PY</t>
  </si>
  <si>
    <t>CURRENT YR</t>
  </si>
  <si>
    <t>CURRENT YEAR</t>
  </si>
  <si>
    <t>CY</t>
  </si>
  <si>
    <t xml:space="preserve">6. Return one copy of this form to the Maryland Insurance Administration, Matt Kozak, Chief Financial Analyst, </t>
  </si>
  <si>
    <t xml:space="preserve">    Examination and Auditing, 200 St. Paul Place, Suite 2700, Baltimore, MD 21202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</si>
</sst>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&quot;$&quot;#,##0\ ;\(&quot;$&quot;#,##0\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_);\(#,##0.0\)"/>
    <numFmt numFmtId="173" formatCode=";;;"/>
    <numFmt numFmtId="174" formatCode="0;\-0;;@"/>
    <numFmt numFmtId="175" formatCode="0.000%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u val="single"/>
      <sz val="10"/>
      <color indexed="62"/>
      <name val="Arial"/>
      <family val="2"/>
    </font>
    <font>
      <sz val="7"/>
      <color indexed="62"/>
      <name val="Arial"/>
      <family val="2"/>
    </font>
    <font>
      <b/>
      <sz val="8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7"/>
      <color indexed="62"/>
      <name val="Arial"/>
      <family val="2"/>
    </font>
    <font>
      <b/>
      <sz val="10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49" fontId="8" fillId="0" borderId="25" xfId="0" applyNumberFormat="1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 quotePrefix="1">
      <alignment horizontal="center"/>
    </xf>
    <xf numFmtId="0" fontId="8" fillId="0" borderId="13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32" xfId="0" applyFont="1" applyBorder="1" applyAlignment="1">
      <alignment/>
    </xf>
    <xf numFmtId="0" fontId="8" fillId="0" borderId="25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39" fontId="9" fillId="0" borderId="34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8" fillId="0" borderId="25" xfId="0" applyNumberFormat="1" applyFont="1" applyBorder="1" applyAlignment="1" quotePrefix="1">
      <alignment horizontal="center"/>
    </xf>
    <xf numFmtId="37" fontId="9" fillId="0" borderId="0" xfId="0" applyNumberFormat="1" applyFont="1" applyBorder="1" applyAlignment="1">
      <alignment/>
    </xf>
    <xf numFmtId="4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4" fontId="9" fillId="0" borderId="0" xfId="44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22" xfId="0" applyFont="1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9" fillId="0" borderId="35" xfId="0" applyFont="1" applyBorder="1" applyAlignment="1">
      <alignment/>
    </xf>
    <xf numFmtId="42" fontId="5" fillId="0" borderId="0" xfId="0" applyNumberFormat="1" applyFont="1" applyFill="1" applyBorder="1" applyAlignment="1">
      <alignment/>
    </xf>
    <xf numFmtId="42" fontId="5" fillId="0" borderId="0" xfId="0" applyNumberFormat="1" applyFont="1" applyBorder="1" applyAlignment="1" quotePrefix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5" fillId="0" borderId="36" xfId="0" applyFont="1" applyBorder="1" applyAlignment="1">
      <alignment/>
    </xf>
    <xf numFmtId="39" fontId="5" fillId="0" borderId="37" xfId="0" applyNumberFormat="1" applyFont="1" applyBorder="1" applyAlignment="1">
      <alignment horizontal="right"/>
    </xf>
    <xf numFmtId="0" fontId="8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22" xfId="0" applyBorder="1" applyAlignment="1">
      <alignment/>
    </xf>
    <xf numFmtId="0" fontId="4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39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40" xfId="0" applyFont="1" applyBorder="1" applyAlignment="1" quotePrefix="1">
      <alignment/>
    </xf>
    <xf numFmtId="0" fontId="8" fillId="0" borderId="23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9" fontId="9" fillId="0" borderId="28" xfId="0" applyNumberFormat="1" applyFont="1" applyBorder="1" applyAlignment="1">
      <alignment horizontal="center"/>
    </xf>
    <xf numFmtId="9" fontId="9" fillId="0" borderId="28" xfId="0" applyNumberFormat="1" applyFont="1" applyBorder="1" applyAlignment="1">
      <alignment horizontal="right"/>
    </xf>
    <xf numFmtId="39" fontId="5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4" fontId="9" fillId="33" borderId="43" xfId="0" applyNumberFormat="1" applyFont="1" applyFill="1" applyBorder="1" applyAlignment="1" applyProtection="1">
      <alignment horizontal="center"/>
      <protection locked="0"/>
    </xf>
    <xf numFmtId="39" fontId="9" fillId="0" borderId="27" xfId="0" applyNumberFormat="1" applyFont="1" applyBorder="1" applyAlignment="1">
      <alignment/>
    </xf>
    <xf numFmtId="39" fontId="9" fillId="0" borderId="28" xfId="0" applyNumberFormat="1" applyFont="1" applyBorder="1" applyAlignment="1">
      <alignment/>
    </xf>
    <xf numFmtId="0" fontId="0" fillId="33" borderId="39" xfId="0" applyFill="1" applyBorder="1" applyAlignment="1" applyProtection="1">
      <alignment/>
      <protection locked="0"/>
    </xf>
    <xf numFmtId="0" fontId="8" fillId="0" borderId="2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horizontal="center"/>
    </xf>
    <xf numFmtId="10" fontId="5" fillId="0" borderId="27" xfId="59" applyNumberFormat="1" applyFont="1" applyBorder="1" applyAlignment="1">
      <alignment horizontal="center"/>
    </xf>
    <xf numFmtId="39" fontId="5" fillId="0" borderId="27" xfId="0" applyNumberFormat="1" applyFont="1" applyBorder="1" applyAlignment="1">
      <alignment horizontal="right"/>
    </xf>
    <xf numFmtId="0" fontId="0" fillId="0" borderId="39" xfId="0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43" fontId="0" fillId="33" borderId="39" xfId="44" applyNumberFormat="1" applyFont="1" applyFill="1" applyBorder="1" applyAlignment="1" applyProtection="1">
      <alignment/>
      <protection locked="0"/>
    </xf>
    <xf numFmtId="43" fontId="0" fillId="33" borderId="31" xfId="44" applyNumberFormat="1" applyFont="1" applyFill="1" applyBorder="1" applyAlignment="1" applyProtection="1">
      <alignment/>
      <protection locked="0"/>
    </xf>
    <xf numFmtId="43" fontId="0" fillId="33" borderId="45" xfId="44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9" fontId="5" fillId="33" borderId="27" xfId="0" applyNumberFormat="1" applyFont="1" applyFill="1" applyBorder="1" applyAlignment="1" applyProtection="1">
      <alignment/>
      <protection locked="0"/>
    </xf>
    <xf numFmtId="39" fontId="5" fillId="0" borderId="27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/>
    </xf>
    <xf numFmtId="10" fontId="5" fillId="0" borderId="27" xfId="59" applyNumberFormat="1" applyFont="1" applyBorder="1" applyAlignment="1">
      <alignment horizontal="right"/>
    </xf>
    <xf numFmtId="44" fontId="5" fillId="0" borderId="27" xfId="0" applyNumberFormat="1" applyFont="1" applyBorder="1" applyAlignment="1">
      <alignment horizontal="right"/>
    </xf>
    <xf numFmtId="44" fontId="5" fillId="0" borderId="29" xfId="0" applyNumberFormat="1" applyFont="1" applyBorder="1" applyAlignment="1">
      <alignment horizontal="right"/>
    </xf>
    <xf numFmtId="44" fontId="9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42" fontId="3" fillId="33" borderId="27" xfId="0" applyNumberFormat="1" applyFont="1" applyFill="1" applyBorder="1" applyAlignment="1" applyProtection="1">
      <alignment/>
      <protection locked="0"/>
    </xf>
    <xf numFmtId="169" fontId="3" fillId="33" borderId="27" xfId="42" applyNumberFormat="1" applyFont="1" applyFill="1" applyBorder="1" applyAlignment="1" applyProtection="1">
      <alignment/>
      <protection locked="0"/>
    </xf>
    <xf numFmtId="42" fontId="3" fillId="0" borderId="27" xfId="0" applyNumberFormat="1" applyFont="1" applyBorder="1" applyAlignment="1" quotePrefix="1">
      <alignment horizontal="right"/>
    </xf>
    <xf numFmtId="169" fontId="3" fillId="0" borderId="27" xfId="42" applyNumberFormat="1" applyFont="1" applyFill="1" applyBorder="1" applyAlignment="1">
      <alignment/>
    </xf>
    <xf numFmtId="41" fontId="3" fillId="0" borderId="45" xfId="0" applyNumberFormat="1" applyFont="1" applyFill="1" applyBorder="1" applyAlignment="1" applyProtection="1">
      <alignment/>
      <protection/>
    </xf>
    <xf numFmtId="169" fontId="3" fillId="0" borderId="45" xfId="42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15" fontId="12" fillId="0" borderId="0" xfId="0" applyNumberFormat="1" applyFont="1" applyFill="1" applyAlignment="1" quotePrefix="1">
      <alignment horizontal="right"/>
    </xf>
    <xf numFmtId="15" fontId="12" fillId="0" borderId="0" xfId="0" applyNumberFormat="1" applyFont="1" applyAlignment="1">
      <alignment horizontal="right"/>
    </xf>
    <xf numFmtId="0" fontId="8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8" fillId="0" borderId="0" xfId="0" applyFont="1" applyBorder="1" applyAlignment="1" quotePrefix="1">
      <alignment horizontal="center"/>
    </xf>
    <xf numFmtId="49" fontId="8" fillId="0" borderId="10" xfId="0" applyNumberFormat="1" applyFont="1" applyBorder="1" applyAlignment="1" quotePrefix="1">
      <alignment horizontal="center"/>
    </xf>
    <xf numFmtId="39" fontId="5" fillId="0" borderId="31" xfId="0" applyNumberFormat="1" applyFont="1" applyFill="1" applyBorder="1" applyAlignment="1">
      <alignment horizontal="right"/>
    </xf>
    <xf numFmtId="44" fontId="9" fillId="0" borderId="46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5" fillId="0" borderId="39" xfId="0" applyFont="1" applyBorder="1" applyAlignment="1">
      <alignment horizontal="right"/>
    </xf>
    <xf numFmtId="0" fontId="9" fillId="0" borderId="40" xfId="0" applyFont="1" applyBorder="1" applyAlignment="1">
      <alignment/>
    </xf>
    <xf numFmtId="0" fontId="0" fillId="0" borderId="13" xfId="0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2" fillId="33" borderId="0" xfId="0" applyFont="1" applyFill="1" applyAlignment="1" applyProtection="1">
      <alignment horizontal="left"/>
      <protection locked="0"/>
    </xf>
    <xf numFmtId="0" fontId="0" fillId="0" borderId="39" xfId="0" applyBorder="1" applyAlignment="1">
      <alignment/>
    </xf>
    <xf numFmtId="39" fontId="5" fillId="0" borderId="45" xfId="44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42" fontId="3" fillId="0" borderId="27" xfId="42" applyNumberFormat="1" applyFont="1" applyBorder="1" applyAlignment="1" quotePrefix="1">
      <alignment horizontal="right"/>
    </xf>
    <xf numFmtId="41" fontId="3" fillId="0" borderId="27" xfId="42" applyNumberFormat="1" applyFont="1" applyBorder="1" applyAlignment="1">
      <alignment/>
    </xf>
    <xf numFmtId="41" fontId="3" fillId="0" borderId="27" xfId="42" applyNumberFormat="1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0" fillId="33" borderId="39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43" fontId="3" fillId="33" borderId="39" xfId="44" applyNumberFormat="1" applyFont="1" applyFill="1" applyBorder="1" applyAlignment="1" applyProtection="1">
      <alignment horizontal="center"/>
      <protection locked="0"/>
    </xf>
    <xf numFmtId="43" fontId="3" fillId="33" borderId="31" xfId="44" applyNumberFormat="1" applyFont="1" applyFill="1" applyBorder="1" applyAlignment="1" applyProtection="1">
      <alignment horizontal="center"/>
      <protection locked="0"/>
    </xf>
    <xf numFmtId="43" fontId="3" fillId="33" borderId="45" xfId="44" applyNumberFormat="1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44" fontId="0" fillId="0" borderId="39" xfId="44" applyFont="1" applyBorder="1" applyAlignment="1">
      <alignment/>
    </xf>
    <xf numFmtId="44" fontId="0" fillId="0" borderId="31" xfId="44" applyFont="1" applyBorder="1" applyAlignment="1">
      <alignment/>
    </xf>
    <xf numFmtId="44" fontId="0" fillId="0" borderId="45" xfId="44" applyFont="1" applyBorder="1" applyAlignment="1">
      <alignment/>
    </xf>
    <xf numFmtId="44" fontId="0" fillId="0" borderId="43" xfId="44" applyFont="1" applyBorder="1" applyAlignment="1">
      <alignment/>
    </xf>
    <xf numFmtId="44" fontId="0" fillId="0" borderId="46" xfId="44" applyFont="1" applyBorder="1" applyAlignment="1">
      <alignment/>
    </xf>
    <xf numFmtId="44" fontId="0" fillId="0" borderId="33" xfId="44" applyFont="1" applyBorder="1" applyAlignment="1">
      <alignment/>
    </xf>
    <xf numFmtId="44" fontId="0" fillId="0" borderId="43" xfId="0" applyNumberFormat="1" applyFont="1" applyBorder="1" applyAlignment="1">
      <alignment horizontal="center"/>
    </xf>
    <xf numFmtId="44" fontId="0" fillId="0" borderId="46" xfId="0" applyNumberFormat="1" applyBorder="1" applyAlignment="1">
      <alignment horizontal="center"/>
    </xf>
    <xf numFmtId="44" fontId="0" fillId="0" borderId="33" xfId="0" applyNumberFormat="1" applyBorder="1" applyAlignment="1">
      <alignment horizontal="center"/>
    </xf>
    <xf numFmtId="43" fontId="3" fillId="33" borderId="39" xfId="42" applyNumberFormat="1" applyFont="1" applyFill="1" applyBorder="1" applyAlignment="1" applyProtection="1">
      <alignment horizontal="center"/>
      <protection locked="0"/>
    </xf>
    <xf numFmtId="43" fontId="3" fillId="33" borderId="31" xfId="42" applyNumberFormat="1" applyFont="1" applyFill="1" applyBorder="1" applyAlignment="1" applyProtection="1">
      <alignment horizontal="center"/>
      <protection locked="0"/>
    </xf>
    <xf numFmtId="43" fontId="3" fillId="33" borderId="45" xfId="42" applyNumberFormat="1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3" fontId="0" fillId="33" borderId="39" xfId="44" applyNumberFormat="1" applyFont="1" applyFill="1" applyBorder="1" applyAlignment="1" applyProtection="1">
      <alignment/>
      <protection locked="0"/>
    </xf>
    <xf numFmtId="43" fontId="0" fillId="33" borderId="31" xfId="44" applyNumberFormat="1" applyFont="1" applyFill="1" applyBorder="1" applyAlignment="1" applyProtection="1">
      <alignment/>
      <protection locked="0"/>
    </xf>
    <xf numFmtId="43" fontId="0" fillId="33" borderId="45" xfId="44" applyNumberFormat="1" applyFont="1" applyFill="1" applyBorder="1" applyAlignment="1" applyProtection="1">
      <alignment/>
      <protection locked="0"/>
    </xf>
    <xf numFmtId="0" fontId="11" fillId="34" borderId="14" xfId="0" applyFont="1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33" borderId="39" xfId="0" applyNumberFormat="1" applyFont="1" applyFill="1" applyBorder="1" applyAlignment="1" applyProtection="1">
      <alignment/>
      <protection locked="0"/>
    </xf>
    <xf numFmtId="44" fontId="0" fillId="33" borderId="31" xfId="0" applyNumberFormat="1" applyFont="1" applyFill="1" applyBorder="1" applyAlignment="1" applyProtection="1">
      <alignment/>
      <protection locked="0"/>
    </xf>
    <xf numFmtId="44" fontId="0" fillId="33" borderId="45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/>
    </xf>
    <xf numFmtId="0" fontId="8" fillId="0" borderId="12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4" fontId="0" fillId="33" borderId="39" xfId="44" applyFont="1" applyFill="1" applyBorder="1" applyAlignment="1" applyProtection="1">
      <alignment/>
      <protection locked="0"/>
    </xf>
    <xf numFmtId="44" fontId="0" fillId="33" borderId="31" xfId="44" applyFont="1" applyFill="1" applyBorder="1" applyAlignment="1" applyProtection="1">
      <alignment/>
      <protection locked="0"/>
    </xf>
    <xf numFmtId="44" fontId="0" fillId="33" borderId="45" xfId="44" applyFont="1" applyFill="1" applyBorder="1" applyAlignment="1" applyProtection="1">
      <alignment/>
      <protection locked="0"/>
    </xf>
    <xf numFmtId="171" fontId="0" fillId="0" borderId="39" xfId="0" applyNumberFormat="1" applyBorder="1" applyAlignment="1">
      <alignment/>
    </xf>
    <xf numFmtId="171" fontId="0" fillId="0" borderId="31" xfId="0" applyNumberFormat="1" applyBorder="1" applyAlignment="1">
      <alignment/>
    </xf>
    <xf numFmtId="171" fontId="0" fillId="0" borderId="45" xfId="0" applyNumberFormat="1" applyBorder="1" applyAlignment="1">
      <alignment/>
    </xf>
    <xf numFmtId="43" fontId="0" fillId="33" borderId="39" xfId="42" applyFont="1" applyFill="1" applyBorder="1" applyAlignment="1" applyProtection="1">
      <alignment/>
      <protection locked="0"/>
    </xf>
    <xf numFmtId="43" fontId="0" fillId="33" borderId="31" xfId="42" applyFont="1" applyFill="1" applyBorder="1" applyAlignment="1" applyProtection="1">
      <alignment/>
      <protection locked="0"/>
    </xf>
    <xf numFmtId="43" fontId="0" fillId="33" borderId="45" xfId="42" applyFont="1" applyFill="1" applyBorder="1" applyAlignment="1" applyProtection="1">
      <alignment/>
      <protection locked="0"/>
    </xf>
    <xf numFmtId="0" fontId="6" fillId="0" borderId="32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9" fillId="0" borderId="43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3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43" fontId="3" fillId="0" borderId="38" xfId="42" applyNumberFormat="1" applyFont="1" applyBorder="1" applyAlignment="1">
      <alignment horizontal="right"/>
    </xf>
    <xf numFmtId="43" fontId="3" fillId="0" borderId="36" xfId="42" applyNumberFormat="1" applyFont="1" applyBorder="1" applyAlignment="1">
      <alignment horizontal="right"/>
    </xf>
    <xf numFmtId="0" fontId="8" fillId="0" borderId="26" xfId="0" applyFont="1" applyBorder="1" applyAlignment="1" quotePrefix="1">
      <alignment horizontal="center"/>
    </xf>
    <xf numFmtId="0" fontId="8" fillId="0" borderId="13" xfId="0" applyFont="1" applyBorder="1" applyAlignment="1" quotePrefix="1">
      <alignment horizontal="center"/>
    </xf>
    <xf numFmtId="44" fontId="3" fillId="0" borderId="47" xfId="0" applyNumberFormat="1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4" fontId="4" fillId="0" borderId="39" xfId="0" applyNumberFormat="1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44" fontId="3" fillId="0" borderId="38" xfId="42" applyNumberFormat="1" applyFont="1" applyBorder="1" applyAlignment="1">
      <alignment horizontal="right"/>
    </xf>
    <xf numFmtId="44" fontId="3" fillId="0" borderId="36" xfId="42" applyNumberFormat="1" applyFont="1" applyBorder="1" applyAlignment="1">
      <alignment horizontal="right"/>
    </xf>
    <xf numFmtId="44" fontId="4" fillId="0" borderId="39" xfId="0" applyNumberFormat="1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44" fontId="3" fillId="0" borderId="38" xfId="44" applyFont="1" applyBorder="1" applyAlignment="1">
      <alignment horizontal="right"/>
    </xf>
    <xf numFmtId="44" fontId="3" fillId="0" borderId="36" xfId="44" applyFont="1" applyBorder="1" applyAlignment="1">
      <alignment horizontal="right"/>
    </xf>
    <xf numFmtId="43" fontId="3" fillId="0" borderId="38" xfId="44" applyNumberFormat="1" applyFont="1" applyBorder="1" applyAlignment="1">
      <alignment horizontal="right"/>
    </xf>
    <xf numFmtId="43" fontId="3" fillId="0" borderId="36" xfId="44" applyNumberFormat="1" applyFont="1" applyBorder="1" applyAlignment="1">
      <alignment horizontal="right"/>
    </xf>
    <xf numFmtId="43" fontId="3" fillId="0" borderId="47" xfId="42" applyFont="1" applyBorder="1" applyAlignment="1">
      <alignment horizontal="right"/>
    </xf>
    <xf numFmtId="43" fontId="3" fillId="0" borderId="44" xfId="42" applyFont="1" applyBorder="1" applyAlignment="1">
      <alignment horizontal="right"/>
    </xf>
    <xf numFmtId="43" fontId="3" fillId="0" borderId="30" xfId="42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0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1" fontId="3" fillId="0" borderId="39" xfId="0" applyNumberFormat="1" applyFont="1" applyFill="1" applyBorder="1" applyAlignment="1" applyProtection="1">
      <alignment/>
      <protection/>
    </xf>
    <xf numFmtId="41" fontId="3" fillId="0" borderId="4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43" fontId="3" fillId="0" borderId="47" xfId="42" applyFont="1" applyBorder="1" applyAlignment="1">
      <alignment horizontal="left"/>
    </xf>
    <xf numFmtId="43" fontId="3" fillId="0" borderId="44" xfId="42" applyFont="1" applyBorder="1" applyAlignment="1">
      <alignment horizontal="left"/>
    </xf>
    <xf numFmtId="44" fontId="4" fillId="0" borderId="38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44" fontId="4" fillId="0" borderId="48" xfId="0" applyNumberFormat="1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0" fillId="0" borderId="14" xfId="0" applyBorder="1" applyAlignment="1">
      <alignment horizontal="left"/>
    </xf>
    <xf numFmtId="44" fontId="0" fillId="0" borderId="43" xfId="0" applyNumberFormat="1" applyBorder="1" applyAlignment="1">
      <alignment horizontal="center"/>
    </xf>
    <xf numFmtId="44" fontId="0" fillId="0" borderId="33" xfId="0" applyNumberFormat="1" applyBorder="1" applyAlignment="1">
      <alignment/>
    </xf>
    <xf numFmtId="0" fontId="4" fillId="0" borderId="31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26" xfId="0" applyNumberFormat="1" applyFont="1" applyBorder="1" applyAlignment="1" quotePrefix="1">
      <alignment horizontal="center"/>
    </xf>
    <xf numFmtId="0" fontId="0" fillId="0" borderId="13" xfId="0" applyBorder="1" applyAlignment="1">
      <alignment/>
    </xf>
    <xf numFmtId="0" fontId="18" fillId="0" borderId="18" xfId="0" applyFont="1" applyBorder="1" applyAlignment="1">
      <alignment/>
    </xf>
    <xf numFmtId="0" fontId="0" fillId="0" borderId="19" xfId="0" applyBorder="1" applyAlignment="1">
      <alignment/>
    </xf>
    <xf numFmtId="0" fontId="18" fillId="0" borderId="43" xfId="0" applyFont="1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/>
    </xf>
    <xf numFmtId="44" fontId="4" fillId="0" borderId="50" xfId="44" applyFont="1" applyBorder="1" applyAlignment="1">
      <alignment horizontal="right"/>
    </xf>
    <xf numFmtId="44" fontId="4" fillId="0" borderId="51" xfId="44" applyFont="1" applyBorder="1" applyAlignment="1">
      <alignment horizontal="right"/>
    </xf>
    <xf numFmtId="44" fontId="3" fillId="0" borderId="4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0" xfId="0" applyAlignment="1">
      <alignment/>
    </xf>
    <xf numFmtId="39" fontId="5" fillId="33" borderId="42" xfId="0" applyNumberFormat="1" applyFont="1" applyFill="1" applyBorder="1" applyAlignment="1" applyProtection="1">
      <alignment horizontal="right"/>
      <protection locked="0"/>
    </xf>
    <xf numFmtId="39" fontId="5" fillId="33" borderId="52" xfId="0" applyNumberFormat="1" applyFont="1" applyFill="1" applyBorder="1" applyAlignment="1" applyProtection="1">
      <alignment horizontal="right"/>
      <protection locked="0"/>
    </xf>
    <xf numFmtId="0" fontId="9" fillId="0" borderId="43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39" fontId="5" fillId="0" borderId="27" xfId="0" applyNumberFormat="1" applyFont="1" applyBorder="1" applyAlignment="1">
      <alignment horizontal="right"/>
    </xf>
    <xf numFmtId="39" fontId="5" fillId="33" borderId="27" xfId="0" applyNumberFormat="1" applyFont="1" applyFill="1" applyBorder="1" applyAlignment="1" applyProtection="1">
      <alignment horizontal="right"/>
      <protection locked="0"/>
    </xf>
    <xf numFmtId="44" fontId="9" fillId="0" borderId="43" xfId="44" applyFont="1" applyBorder="1" applyAlignment="1">
      <alignment horizontal="right"/>
    </xf>
    <xf numFmtId="44" fontId="9" fillId="0" borderId="33" xfId="44" applyFont="1" applyBorder="1" applyAlignment="1">
      <alignment horizontal="right"/>
    </xf>
    <xf numFmtId="39" fontId="9" fillId="0" borderId="39" xfId="0" applyNumberFormat="1" applyFont="1" applyBorder="1" applyAlignment="1">
      <alignment horizontal="right"/>
    </xf>
    <xf numFmtId="39" fontId="9" fillId="0" borderId="31" xfId="0" applyNumberFormat="1" applyFont="1" applyBorder="1" applyAlignment="1">
      <alignment horizontal="right"/>
    </xf>
    <xf numFmtId="39" fontId="9" fillId="0" borderId="45" xfId="0" applyNumberFormat="1" applyFont="1" applyBorder="1" applyAlignment="1">
      <alignment horizontal="right"/>
    </xf>
    <xf numFmtId="44" fontId="9" fillId="0" borderId="43" xfId="0" applyNumberFormat="1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44" fontId="9" fillId="0" borderId="21" xfId="44" applyFont="1" applyBorder="1" applyAlignment="1">
      <alignment horizontal="center"/>
    </xf>
    <xf numFmtId="44" fontId="9" fillId="0" borderId="55" xfId="44" applyFont="1" applyBorder="1" applyAlignment="1">
      <alignment horizontal="center"/>
    </xf>
    <xf numFmtId="39" fontId="5" fillId="33" borderId="37" xfId="0" applyNumberFormat="1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5" fillId="0" borderId="27" xfId="0" applyFont="1" applyBorder="1" applyAlignment="1">
      <alignment horizontal="right"/>
    </xf>
    <xf numFmtId="39" fontId="9" fillId="0" borderId="27" xfId="0" applyNumberFormat="1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44" fontId="9" fillId="0" borderId="43" xfId="44" applyFont="1" applyBorder="1" applyAlignment="1">
      <alignment horizontal="center"/>
    </xf>
    <xf numFmtId="44" fontId="9" fillId="0" borderId="33" xfId="44" applyFont="1" applyBorder="1" applyAlignment="1">
      <alignment horizontal="center"/>
    </xf>
    <xf numFmtId="39" fontId="5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44" fontId="9" fillId="0" borderId="43" xfId="0" applyNumberFormat="1" applyFont="1" applyBorder="1" applyAlignment="1">
      <alignment horizontal="center"/>
    </xf>
    <xf numFmtId="49" fontId="8" fillId="0" borderId="26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44" fontId="9" fillId="0" borderId="46" xfId="44" applyFont="1" applyBorder="1" applyAlignment="1">
      <alignment horizontal="center"/>
    </xf>
    <xf numFmtId="44" fontId="9" fillId="0" borderId="43" xfId="0" applyNumberFormat="1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4" fontId="5" fillId="0" borderId="39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0" fontId="9" fillId="0" borderId="4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44" fontId="5" fillId="0" borderId="27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4" fontId="5" fillId="33" borderId="27" xfId="44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left"/>
    </xf>
    <xf numFmtId="44" fontId="5" fillId="33" borderId="39" xfId="44" applyFont="1" applyFill="1" applyBorder="1" applyAlignment="1" applyProtection="1">
      <alignment horizontal="right"/>
      <protection locked="0"/>
    </xf>
    <xf numFmtId="44" fontId="0" fillId="33" borderId="45" xfId="44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0" fontId="5" fillId="33" borderId="26" xfId="59" applyNumberFormat="1" applyFont="1" applyFill="1" applyBorder="1" applyAlignment="1" applyProtection="1">
      <alignment horizontal="center"/>
      <protection locked="0"/>
    </xf>
    <xf numFmtId="10" fontId="5" fillId="33" borderId="10" xfId="59" applyNumberFormat="1" applyFont="1" applyFill="1" applyBorder="1" applyAlignment="1" applyProtection="1">
      <alignment horizontal="center"/>
      <protection locked="0"/>
    </xf>
    <xf numFmtId="10" fontId="5" fillId="0" borderId="27" xfId="59" applyNumberFormat="1" applyFont="1" applyFill="1" applyBorder="1" applyAlignment="1">
      <alignment horizontal="center"/>
    </xf>
    <xf numFmtId="10" fontId="5" fillId="33" borderId="39" xfId="59" applyNumberFormat="1" applyFont="1" applyFill="1" applyBorder="1" applyAlignment="1" applyProtection="1">
      <alignment horizontal="center"/>
      <protection locked="0"/>
    </xf>
    <xf numFmtId="10" fontId="5" fillId="33" borderId="45" xfId="59" applyNumberFormat="1" applyFont="1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11" xfId="0" applyNumberFormat="1" applyFont="1" applyBorder="1" applyAlignment="1" quotePrefix="1">
      <alignment horizontal="center"/>
    </xf>
    <xf numFmtId="44" fontId="9" fillId="0" borderId="34" xfId="44" applyFont="1" applyBorder="1" applyAlignment="1">
      <alignment horizontal="center"/>
    </xf>
    <xf numFmtId="44" fontId="5" fillId="0" borderId="27" xfId="44" applyFont="1" applyBorder="1" applyAlignment="1">
      <alignment horizontal="center"/>
    </xf>
    <xf numFmtId="44" fontId="5" fillId="0" borderId="39" xfId="44" applyFont="1" applyBorder="1" applyAlignment="1">
      <alignment horizontal="center"/>
    </xf>
    <xf numFmtId="44" fontId="5" fillId="0" borderId="39" xfId="44" applyNumberFormat="1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5" fontId="8" fillId="0" borderId="11" xfId="0" applyNumberFormat="1" applyFont="1" applyBorder="1" applyAlignment="1">
      <alignment horizontal="center"/>
    </xf>
    <xf numFmtId="44" fontId="5" fillId="33" borderId="27" xfId="44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9" fontId="5" fillId="0" borderId="27" xfId="0" applyNumberFormat="1" applyFont="1" applyFill="1" applyBorder="1" applyAlignment="1">
      <alignment horizontal="right"/>
    </xf>
    <xf numFmtId="9" fontId="9" fillId="0" borderId="43" xfId="0" applyNumberFormat="1" applyFont="1" applyBorder="1" applyAlignment="1">
      <alignment horizontal="center"/>
    </xf>
    <xf numFmtId="9" fontId="9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 quotePrefix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43" fontId="5" fillId="0" borderId="39" xfId="42" applyFont="1" applyBorder="1" applyAlignment="1">
      <alignment horizontal="right"/>
    </xf>
    <xf numFmtId="43" fontId="5" fillId="0" borderId="31" xfId="42" applyFont="1" applyBorder="1" applyAlignment="1">
      <alignment horizontal="right"/>
    </xf>
    <xf numFmtId="43" fontId="5" fillId="0" borderId="45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Zeros="0" zoomScalePageLayoutView="0" workbookViewId="0" topLeftCell="A1">
      <selection activeCell="H4" sqref="H4"/>
    </sheetView>
  </sheetViews>
  <sheetFormatPr defaultColWidth="9.140625" defaultRowHeight="12.75"/>
  <cols>
    <col min="3" max="3" width="9.8515625" style="0" bestFit="1" customWidth="1"/>
    <col min="6" max="6" width="10.140625" style="0" customWidth="1"/>
    <col min="8" max="8" width="11.00390625" style="0" customWidth="1"/>
    <col min="9" max="9" width="11.28125" style="0" customWidth="1"/>
    <col min="10" max="10" width="11.421875" style="0" customWidth="1"/>
    <col min="12" max="12" width="11.421875" style="0" customWidth="1"/>
    <col min="13" max="13" width="12.421875" style="0" customWidth="1"/>
  </cols>
  <sheetData>
    <row r="1" spans="1:13" ht="17.25">
      <c r="A1" s="236" t="s">
        <v>205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>
      <c r="A3" s="240" t="s">
        <v>242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3.5">
      <c r="A4" s="158"/>
      <c r="B4" s="158"/>
      <c r="C4" s="158"/>
      <c r="D4" s="158"/>
      <c r="E4" s="159"/>
      <c r="F4" s="160"/>
      <c r="I4" s="163" t="s">
        <v>255</v>
      </c>
      <c r="J4" s="178"/>
      <c r="K4" s="158"/>
      <c r="L4" s="158"/>
      <c r="M4" s="158"/>
    </row>
    <row r="5" spans="1:13" ht="12.75">
      <c r="A5" s="241" t="s">
        <v>156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2.75">
      <c r="A6" s="242" t="s">
        <v>122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8" spans="1:13" ht="12.75">
      <c r="A8" s="113"/>
      <c r="B8" s="31"/>
      <c r="C8" s="239"/>
      <c r="D8" s="239"/>
      <c r="E8" s="239"/>
      <c r="F8" s="239"/>
      <c r="G8" s="32"/>
      <c r="H8" s="239"/>
      <c r="I8" s="239"/>
      <c r="J8" s="239"/>
      <c r="K8" s="239"/>
      <c r="L8" s="150" t="s">
        <v>32</v>
      </c>
      <c r="M8" s="113">
        <v>0</v>
      </c>
    </row>
    <row r="9" spans="1:13" ht="12.75">
      <c r="A9" s="29" t="s">
        <v>0</v>
      </c>
      <c r="B9" s="29"/>
      <c r="C9" s="29"/>
      <c r="D9" s="29" t="s">
        <v>1</v>
      </c>
      <c r="E9" s="29"/>
      <c r="F9" s="29"/>
      <c r="G9" s="28"/>
      <c r="H9" s="196" t="s">
        <v>3</v>
      </c>
      <c r="I9" s="197"/>
      <c r="J9" s="197"/>
      <c r="K9" s="197"/>
      <c r="L9" s="29"/>
      <c r="M9" s="151" t="s">
        <v>239</v>
      </c>
    </row>
    <row r="10" ht="7.5" customHeight="1"/>
    <row r="11" spans="1:12" ht="11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1:13" ht="15.75" thickBot="1">
      <c r="A12" s="225" t="s">
        <v>184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4" ht="13.5" thickTop="1">
      <c r="A13" s="216"/>
      <c r="B13" s="310"/>
      <c r="C13" s="216" t="s">
        <v>200</v>
      </c>
      <c r="D13" s="244"/>
      <c r="E13" s="231"/>
      <c r="F13" s="231"/>
      <c r="G13" s="231"/>
      <c r="H13" s="216" t="s">
        <v>202</v>
      </c>
      <c r="I13" s="217"/>
      <c r="J13" s="217"/>
      <c r="K13" s="217"/>
      <c r="L13" s="218"/>
      <c r="M13" s="106"/>
      <c r="N13" s="1"/>
    </row>
    <row r="14" spans="1:14" ht="12.75">
      <c r="A14" s="219"/>
      <c r="B14" s="265"/>
      <c r="C14" s="219" t="s">
        <v>221</v>
      </c>
      <c r="D14" s="227"/>
      <c r="E14" s="238"/>
      <c r="F14" s="238"/>
      <c r="G14" s="238"/>
      <c r="H14" s="219" t="s">
        <v>222</v>
      </c>
      <c r="I14" s="299"/>
      <c r="J14" s="299"/>
      <c r="K14" s="299"/>
      <c r="L14" s="221"/>
      <c r="M14" s="38"/>
      <c r="N14" s="1"/>
    </row>
    <row r="15" spans="1:14" ht="12.75">
      <c r="A15" s="219"/>
      <c r="B15" s="265"/>
      <c r="C15" s="213" t="s">
        <v>201</v>
      </c>
      <c r="D15" s="228"/>
      <c r="E15" s="292"/>
      <c r="F15" s="292"/>
      <c r="G15" s="292"/>
      <c r="H15" s="213" t="s">
        <v>157</v>
      </c>
      <c r="I15" s="214"/>
      <c r="J15" s="214"/>
      <c r="K15" s="214"/>
      <c r="L15" s="215"/>
      <c r="M15" s="62"/>
      <c r="N15" s="1"/>
    </row>
    <row r="16" spans="1:14" ht="12.75">
      <c r="A16" s="219"/>
      <c r="B16" s="265"/>
      <c r="C16" s="12"/>
      <c r="D16" s="12"/>
      <c r="E16" s="243" t="s">
        <v>214</v>
      </c>
      <c r="F16" s="197"/>
      <c r="G16" s="43"/>
      <c r="H16" s="87"/>
      <c r="I16" s="43"/>
      <c r="J16" s="243" t="s">
        <v>214</v>
      </c>
      <c r="K16" s="197"/>
      <c r="L16" s="100"/>
      <c r="M16" s="38" t="s">
        <v>186</v>
      </c>
      <c r="N16" s="1"/>
    </row>
    <row r="17" spans="1:14" ht="12.75">
      <c r="A17" s="57"/>
      <c r="B17" s="1"/>
      <c r="C17" s="45" t="s">
        <v>144</v>
      </c>
      <c r="D17" s="41"/>
      <c r="E17" s="219" t="s">
        <v>158</v>
      </c>
      <c r="F17" s="227"/>
      <c r="G17" s="38"/>
      <c r="H17" s="45" t="s">
        <v>144</v>
      </c>
      <c r="I17" s="45"/>
      <c r="J17" s="219" t="s">
        <v>158</v>
      </c>
      <c r="K17" s="227"/>
      <c r="L17" s="38"/>
      <c r="M17" s="38" t="s">
        <v>223</v>
      </c>
      <c r="N17" s="1"/>
    </row>
    <row r="18" spans="1:14" ht="12.75">
      <c r="A18" s="57"/>
      <c r="B18" s="1"/>
      <c r="C18" s="45" t="s">
        <v>196</v>
      </c>
      <c r="D18" s="41"/>
      <c r="E18" s="219" t="s">
        <v>160</v>
      </c>
      <c r="F18" s="227"/>
      <c r="G18" s="38"/>
      <c r="H18" s="45" t="s">
        <v>196</v>
      </c>
      <c r="I18" s="45"/>
      <c r="J18" s="219" t="s">
        <v>160</v>
      </c>
      <c r="K18" s="246"/>
      <c r="L18" s="38"/>
      <c r="M18" s="38" t="s">
        <v>10</v>
      </c>
      <c r="N18" s="1"/>
    </row>
    <row r="19" spans="1:14" ht="12.75">
      <c r="A19" s="57"/>
      <c r="B19" s="1"/>
      <c r="C19" s="45" t="s">
        <v>197</v>
      </c>
      <c r="D19" s="41"/>
      <c r="E19" s="219" t="s">
        <v>161</v>
      </c>
      <c r="F19" s="238"/>
      <c r="G19" s="38" t="s">
        <v>163</v>
      </c>
      <c r="H19" s="45" t="s">
        <v>197</v>
      </c>
      <c r="I19" s="45"/>
      <c r="J19" s="219" t="s">
        <v>161</v>
      </c>
      <c r="K19" s="246"/>
      <c r="L19" s="38" t="s">
        <v>40</v>
      </c>
      <c r="M19" s="38" t="s">
        <v>157</v>
      </c>
      <c r="N19" s="1"/>
    </row>
    <row r="20" spans="1:14" ht="12.75">
      <c r="A20" s="57"/>
      <c r="B20" s="1"/>
      <c r="C20" s="45" t="s">
        <v>198</v>
      </c>
      <c r="D20" s="41" t="s">
        <v>145</v>
      </c>
      <c r="E20" s="219" t="s">
        <v>162</v>
      </c>
      <c r="F20" s="238"/>
      <c r="G20" s="107" t="s">
        <v>215</v>
      </c>
      <c r="H20" s="45" t="s">
        <v>198</v>
      </c>
      <c r="I20" s="45" t="s">
        <v>145</v>
      </c>
      <c r="J20" s="219" t="s">
        <v>162</v>
      </c>
      <c r="K20" s="246"/>
      <c r="L20" s="38" t="s">
        <v>216</v>
      </c>
      <c r="M20" s="62" t="s">
        <v>217</v>
      </c>
      <c r="N20" s="1"/>
    </row>
    <row r="21" spans="1:14" ht="12.75">
      <c r="A21" s="97"/>
      <c r="B21" s="15"/>
      <c r="C21" s="85" t="s">
        <v>88</v>
      </c>
      <c r="D21" s="88" t="s">
        <v>89</v>
      </c>
      <c r="E21" s="237" t="s">
        <v>90</v>
      </c>
      <c r="F21" s="238"/>
      <c r="G21" s="85" t="s">
        <v>91</v>
      </c>
      <c r="H21" s="78" t="s">
        <v>92</v>
      </c>
      <c r="I21" s="79" t="s">
        <v>83</v>
      </c>
      <c r="J21" s="311" t="s">
        <v>84</v>
      </c>
      <c r="K21" s="312"/>
      <c r="L21" s="85" t="s">
        <v>85</v>
      </c>
      <c r="M21" s="85" t="s">
        <v>86</v>
      </c>
      <c r="N21" s="1"/>
    </row>
    <row r="22" spans="1:14" ht="12.75">
      <c r="A22" s="295" t="s">
        <v>203</v>
      </c>
      <c r="B22" s="296"/>
      <c r="C22" s="152">
        <v>0</v>
      </c>
      <c r="D22" s="156" t="str">
        <f>IF(M8=1,H53," ")</f>
        <v> </v>
      </c>
      <c r="E22" s="297" t="str">
        <f>IF(M8=1,H69," ")</f>
        <v> </v>
      </c>
      <c r="F22" s="298"/>
      <c r="G22" s="187" t="str">
        <f>IF(M8=1,IF(ISERROR(SUM(C22+D22-E22)*0.7),"0",(C22+D22-E22)*0.7),"0")</f>
        <v>0</v>
      </c>
      <c r="H22" s="153">
        <v>0</v>
      </c>
      <c r="I22" s="157" t="str">
        <f>IF(M8=1,K53," ")</f>
        <v> </v>
      </c>
      <c r="J22" s="297" t="str">
        <f>IF(M8=1,K69," ")</f>
        <v> </v>
      </c>
      <c r="K22" s="298"/>
      <c r="L22" s="155" t="str">
        <f>IF(ISERROR(SUM(H22+I22-J22)),"0",SUM(H22+I22-J22))</f>
        <v>0</v>
      </c>
      <c r="M22" s="185">
        <f>G22+L22</f>
        <v>0</v>
      </c>
      <c r="N22" s="1"/>
    </row>
    <row r="23" spans="1:14" ht="12.75">
      <c r="A23" s="313" t="s">
        <v>237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314"/>
      <c r="M23" s="186">
        <f>M22*1.125</f>
        <v>0</v>
      </c>
      <c r="N23" s="1"/>
    </row>
    <row r="24" spans="1:14" ht="13.5" thickBot="1">
      <c r="A24" s="315" t="s">
        <v>238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154" t="str">
        <f>IF(M8=1,IF(M23&lt;50000,50000,ROUNDUP(M23/5000,0)*5000),"0")</f>
        <v>0</v>
      </c>
      <c r="N24" s="1"/>
    </row>
    <row r="25" spans="1:14" ht="9.75" customHeight="1" thickTop="1">
      <c r="A25" s="36"/>
      <c r="B25" s="36"/>
      <c r="C25" s="90"/>
      <c r="D25" s="92"/>
      <c r="E25" s="93"/>
      <c r="F25" s="93"/>
      <c r="G25" s="90"/>
      <c r="H25" s="90"/>
      <c r="I25" s="92"/>
      <c r="J25" s="93"/>
      <c r="K25" s="93"/>
      <c r="L25" s="90"/>
      <c r="M25" s="91"/>
      <c r="N25" s="1"/>
    </row>
    <row r="26" spans="1:13" ht="15.75" thickBot="1">
      <c r="A26" s="225" t="s">
        <v>187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4" ht="13.5" thickTop="1">
      <c r="A27" s="216" t="s">
        <v>46</v>
      </c>
      <c r="B27" s="244"/>
      <c r="C27" s="24"/>
      <c r="D27" s="18"/>
      <c r="E27" s="72"/>
      <c r="F27" s="73"/>
      <c r="G27" s="24"/>
      <c r="H27" s="18"/>
      <c r="I27" s="19"/>
      <c r="J27" s="10"/>
      <c r="K27" s="10"/>
      <c r="L27" s="216" t="s">
        <v>63</v>
      </c>
      <c r="M27" s="310"/>
      <c r="N27" s="57"/>
    </row>
    <row r="28" spans="1:14" ht="12.75">
      <c r="A28" s="219" t="s">
        <v>6</v>
      </c>
      <c r="B28" s="227"/>
      <c r="C28" s="219" t="s">
        <v>59</v>
      </c>
      <c r="D28" s="265"/>
      <c r="E28" s="219" t="s">
        <v>61</v>
      </c>
      <c r="F28" s="265"/>
      <c r="G28" s="219" t="s">
        <v>189</v>
      </c>
      <c r="H28" s="227"/>
      <c r="I28" s="265"/>
      <c r="J28" s="219" t="s">
        <v>55</v>
      </c>
      <c r="K28" s="265"/>
      <c r="L28" s="219" t="s">
        <v>64</v>
      </c>
      <c r="M28" s="265"/>
      <c r="N28" s="57"/>
    </row>
    <row r="29" spans="1:14" ht="12.75">
      <c r="A29" s="219" t="s">
        <v>57</v>
      </c>
      <c r="B29" s="227"/>
      <c r="C29" s="219" t="s">
        <v>60</v>
      </c>
      <c r="D29" s="265"/>
      <c r="E29" s="219" t="s">
        <v>155</v>
      </c>
      <c r="F29" s="265"/>
      <c r="G29" s="219" t="s">
        <v>190</v>
      </c>
      <c r="H29" s="227"/>
      <c r="I29" s="265"/>
      <c r="J29" s="219" t="s">
        <v>52</v>
      </c>
      <c r="K29" s="265"/>
      <c r="L29" s="219" t="s">
        <v>212</v>
      </c>
      <c r="M29" s="265"/>
      <c r="N29" s="57"/>
    </row>
    <row r="30" spans="1:14" ht="12.75">
      <c r="A30" s="219" t="s">
        <v>58</v>
      </c>
      <c r="B30" s="227"/>
      <c r="C30" s="219" t="s">
        <v>191</v>
      </c>
      <c r="D30" s="265"/>
      <c r="E30" s="219" t="s">
        <v>192</v>
      </c>
      <c r="F30" s="265"/>
      <c r="G30" s="219" t="s">
        <v>62</v>
      </c>
      <c r="H30" s="227"/>
      <c r="I30" s="265"/>
      <c r="J30" s="219" t="s">
        <v>193</v>
      </c>
      <c r="K30" s="265"/>
      <c r="L30" s="219" t="s">
        <v>65</v>
      </c>
      <c r="M30" s="265"/>
      <c r="N30" s="57"/>
    </row>
    <row r="31" spans="1:14" ht="12.75">
      <c r="A31" s="213"/>
      <c r="B31" s="228"/>
      <c r="C31" s="274" t="s">
        <v>88</v>
      </c>
      <c r="D31" s="275"/>
      <c r="E31" s="274" t="s">
        <v>89</v>
      </c>
      <c r="F31" s="275"/>
      <c r="G31" s="274" t="s">
        <v>90</v>
      </c>
      <c r="H31" s="293"/>
      <c r="I31" s="275"/>
      <c r="J31" s="274" t="s">
        <v>91</v>
      </c>
      <c r="K31" s="275"/>
      <c r="L31" s="274" t="s">
        <v>92</v>
      </c>
      <c r="M31" s="275"/>
      <c r="N31" s="57"/>
    </row>
    <row r="32" spans="1:14" ht="12.75">
      <c r="A32" s="99" t="s">
        <v>268</v>
      </c>
      <c r="B32" s="6"/>
      <c r="C32" s="285">
        <f>'Page 2'!L21:L21*0.65</f>
        <v>0</v>
      </c>
      <c r="D32" s="286"/>
      <c r="E32" s="281" t="str">
        <f>IF('Page 2'!L51=0,"0",'Page 2'!L51)</f>
        <v>0</v>
      </c>
      <c r="F32" s="282"/>
      <c r="G32" s="276">
        <f>+C32-E32</f>
        <v>0</v>
      </c>
      <c r="H32" s="277"/>
      <c r="I32" s="278"/>
      <c r="J32" s="321">
        <f>+'Page 2'!L69</f>
        <v>0</v>
      </c>
      <c r="K32" s="322"/>
      <c r="L32" s="276">
        <f>IF(J32&gt;G32,J32,G32)</f>
        <v>0</v>
      </c>
      <c r="M32" s="278"/>
      <c r="N32" s="57"/>
    </row>
    <row r="33" spans="1:14" ht="12.75">
      <c r="A33" s="99" t="s">
        <v>267</v>
      </c>
      <c r="B33" s="25"/>
      <c r="C33" s="287">
        <f>'Page 2'!M22:M22*0.65</f>
        <v>0</v>
      </c>
      <c r="D33" s="288"/>
      <c r="E33" s="272" t="str">
        <f>IF('Page 2'!L52=0,"0",'Page 2'!L52)</f>
        <v>0</v>
      </c>
      <c r="F33" s="273"/>
      <c r="G33" s="289">
        <f>+C33-E33</f>
        <v>0</v>
      </c>
      <c r="H33" s="290"/>
      <c r="I33" s="291"/>
      <c r="J33" s="300">
        <f>+'Page 2'!L70</f>
        <v>0</v>
      </c>
      <c r="K33" s="301"/>
      <c r="L33" s="289">
        <f>IF(J33&gt;G33,J33,G33)</f>
        <v>0</v>
      </c>
      <c r="M33" s="291"/>
      <c r="N33" s="57"/>
    </row>
    <row r="34" spans="1:14" ht="12.75">
      <c r="A34" s="102" t="s">
        <v>266</v>
      </c>
      <c r="B34" s="5"/>
      <c r="C34" s="287">
        <f>'Page 2'!M23:M23*0.65</f>
        <v>0</v>
      </c>
      <c r="D34" s="288"/>
      <c r="E34" s="272" t="str">
        <f>IF('Page 2'!L53=0,"0",'Page 2'!L53)</f>
        <v>0</v>
      </c>
      <c r="F34" s="273"/>
      <c r="G34" s="289">
        <f>+C34-E34</f>
        <v>0</v>
      </c>
      <c r="H34" s="290"/>
      <c r="I34" s="291"/>
      <c r="J34" s="300">
        <f>+'Page 2'!L71</f>
        <v>0</v>
      </c>
      <c r="K34" s="301"/>
      <c r="L34" s="289">
        <f>IF(J34&gt;G34,J34,G34)</f>
        <v>0</v>
      </c>
      <c r="M34" s="291"/>
      <c r="N34" s="57"/>
    </row>
    <row r="35" spans="1:14" ht="12.75">
      <c r="A35" s="103" t="s">
        <v>18</v>
      </c>
      <c r="B35" s="101"/>
      <c r="C35" s="279">
        <f>+C32+C33+C34</f>
        <v>0</v>
      </c>
      <c r="D35" s="280"/>
      <c r="E35" s="283">
        <f>SUM(E32:F34)</f>
        <v>0</v>
      </c>
      <c r="F35" s="284"/>
      <c r="G35" s="283">
        <f>SUM(G32:I34)</f>
        <v>0</v>
      </c>
      <c r="H35" s="309"/>
      <c r="I35" s="284"/>
      <c r="J35" s="279">
        <f>SUM(J32:K34)</f>
        <v>0</v>
      </c>
      <c r="K35" s="280"/>
      <c r="L35" s="283">
        <f>SUM(L32:M34)</f>
        <v>0</v>
      </c>
      <c r="M35" s="284"/>
      <c r="N35" s="57"/>
    </row>
    <row r="36" spans="1:14" ht="12.75">
      <c r="A36" s="104" t="s">
        <v>194</v>
      </c>
      <c r="B36" s="6"/>
      <c r="C36" s="6"/>
      <c r="D36" s="6"/>
      <c r="E36" s="6"/>
      <c r="F36" s="6"/>
      <c r="G36" s="6"/>
      <c r="H36" s="6"/>
      <c r="I36" s="6"/>
      <c r="J36" s="6"/>
      <c r="K36" s="71"/>
      <c r="L36" s="304">
        <f>+'Page 2'!L67</f>
        <v>0</v>
      </c>
      <c r="M36" s="305"/>
      <c r="N36" s="57"/>
    </row>
    <row r="37" spans="1:14" ht="12.75">
      <c r="A37" s="104" t="s">
        <v>245</v>
      </c>
      <c r="B37" s="6"/>
      <c r="C37" s="6"/>
      <c r="D37" s="6"/>
      <c r="E37" s="6"/>
      <c r="F37" s="6"/>
      <c r="G37" s="6"/>
      <c r="H37" s="6"/>
      <c r="I37" s="6"/>
      <c r="J37" s="6"/>
      <c r="K37" s="71"/>
      <c r="L37" s="302">
        <f>+L35</f>
        <v>0</v>
      </c>
      <c r="M37" s="303"/>
      <c r="N37" s="57"/>
    </row>
    <row r="38" spans="1:14" ht="13.5" thickBot="1">
      <c r="A38" s="105" t="s">
        <v>195</v>
      </c>
      <c r="B38" s="84"/>
      <c r="C38" s="84"/>
      <c r="D38" s="84"/>
      <c r="E38" s="84"/>
      <c r="F38" s="84"/>
      <c r="G38" s="84"/>
      <c r="H38" s="84"/>
      <c r="I38" s="84"/>
      <c r="J38" s="84"/>
      <c r="K38" s="89"/>
      <c r="L38" s="319" t="str">
        <f>IF(M8=1,"0",IF(SUM(L36:M37)&lt;100000,"100,000.00",SUM(L36:M37)))</f>
        <v>100,000.00</v>
      </c>
      <c r="M38" s="320"/>
      <c r="N38" s="57"/>
    </row>
    <row r="39" ht="8.25" customHeight="1" thickTop="1"/>
    <row r="40" spans="1:13" ht="15.75" thickBot="1">
      <c r="A40" s="225" t="s">
        <v>211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6"/>
    </row>
    <row r="41" spans="1:14" ht="13.5" thickTop="1">
      <c r="A41" s="16" t="s">
        <v>231</v>
      </c>
      <c r="B41" s="16"/>
      <c r="C41" s="9"/>
      <c r="D41" s="36"/>
      <c r="E41" s="36"/>
      <c r="F41" s="36"/>
      <c r="G41" s="16"/>
      <c r="H41" s="9"/>
      <c r="I41" s="9"/>
      <c r="N41" s="57"/>
    </row>
    <row r="42" spans="1:14" ht="13.5" thickBot="1">
      <c r="A42" s="9" t="s">
        <v>230</v>
      </c>
      <c r="G42" s="59"/>
      <c r="K42" s="59"/>
      <c r="L42" s="59"/>
      <c r="M42" s="59"/>
      <c r="N42" s="57"/>
    </row>
    <row r="43" spans="1:14" ht="13.5" thickTop="1">
      <c r="A43" s="39"/>
      <c r="B43" s="24"/>
      <c r="C43" s="18"/>
      <c r="D43" s="18"/>
      <c r="E43" s="18"/>
      <c r="F43" s="18"/>
      <c r="G43" s="12" t="s">
        <v>224</v>
      </c>
      <c r="H43" s="216" t="s">
        <v>227</v>
      </c>
      <c r="I43" s="217"/>
      <c r="J43" s="218"/>
      <c r="K43" s="216" t="s">
        <v>233</v>
      </c>
      <c r="L43" s="217"/>
      <c r="M43" s="218"/>
      <c r="N43" s="57"/>
    </row>
    <row r="44" spans="1:14" ht="12.75">
      <c r="A44" s="38" t="s">
        <v>104</v>
      </c>
      <c r="B44" s="219"/>
      <c r="C44" s="227"/>
      <c r="D44" s="227"/>
      <c r="E44" s="10"/>
      <c r="F44" s="10"/>
      <c r="G44" s="12" t="s">
        <v>225</v>
      </c>
      <c r="H44" s="219" t="s">
        <v>228</v>
      </c>
      <c r="I44" s="220"/>
      <c r="J44" s="221"/>
      <c r="K44" s="219" t="s">
        <v>259</v>
      </c>
      <c r="L44" s="220"/>
      <c r="M44" s="221"/>
      <c r="N44" s="57"/>
    </row>
    <row r="45" spans="1:14" ht="12.75">
      <c r="A45" s="62" t="s">
        <v>133</v>
      </c>
      <c r="B45" s="213" t="s">
        <v>206</v>
      </c>
      <c r="C45" s="228"/>
      <c r="D45" s="228"/>
      <c r="E45" s="228"/>
      <c r="F45" s="229"/>
      <c r="G45" s="121" t="s">
        <v>226</v>
      </c>
      <c r="H45" s="213" t="s">
        <v>229</v>
      </c>
      <c r="I45" s="214"/>
      <c r="J45" s="215"/>
      <c r="K45" s="213" t="s">
        <v>260</v>
      </c>
      <c r="L45" s="214"/>
      <c r="M45" s="215"/>
      <c r="N45" s="57"/>
    </row>
    <row r="46" spans="1:14" ht="12.75">
      <c r="A46" s="128"/>
      <c r="B46" s="190"/>
      <c r="C46" s="191"/>
      <c r="D46" s="191"/>
      <c r="E46" s="191"/>
      <c r="F46" s="192"/>
      <c r="G46" s="120"/>
      <c r="H46" s="233"/>
      <c r="I46" s="234"/>
      <c r="J46" s="235"/>
      <c r="K46" s="233"/>
      <c r="L46" s="234"/>
      <c r="M46" s="235"/>
      <c r="N46" s="57"/>
    </row>
    <row r="47" spans="1:14" ht="12.75">
      <c r="A47" s="128"/>
      <c r="B47" s="190"/>
      <c r="C47" s="191"/>
      <c r="D47" s="191"/>
      <c r="E47" s="191"/>
      <c r="F47" s="192"/>
      <c r="G47" s="120"/>
      <c r="H47" s="193"/>
      <c r="I47" s="194"/>
      <c r="J47" s="195"/>
      <c r="K47" s="137"/>
      <c r="L47" s="138"/>
      <c r="M47" s="139"/>
      <c r="N47" s="57"/>
    </row>
    <row r="48" spans="1:14" ht="12.75">
      <c r="A48" s="128"/>
      <c r="B48" s="190"/>
      <c r="C48" s="191"/>
      <c r="D48" s="191"/>
      <c r="E48" s="191"/>
      <c r="F48" s="192"/>
      <c r="G48" s="120"/>
      <c r="H48" s="193"/>
      <c r="I48" s="194"/>
      <c r="J48" s="195"/>
      <c r="K48" s="137"/>
      <c r="L48" s="138"/>
      <c r="M48" s="139"/>
      <c r="N48" s="57"/>
    </row>
    <row r="49" spans="1:14" ht="12.75">
      <c r="A49" s="128"/>
      <c r="B49" s="190"/>
      <c r="C49" s="191"/>
      <c r="D49" s="191"/>
      <c r="E49" s="191"/>
      <c r="F49" s="192"/>
      <c r="G49" s="120"/>
      <c r="H49" s="193"/>
      <c r="I49" s="194"/>
      <c r="J49" s="195"/>
      <c r="K49" s="137"/>
      <c r="L49" s="138"/>
      <c r="M49" s="139"/>
      <c r="N49" s="57"/>
    </row>
    <row r="50" spans="1:14" ht="12.75">
      <c r="A50" s="128"/>
      <c r="B50" s="190"/>
      <c r="C50" s="191"/>
      <c r="D50" s="191"/>
      <c r="E50" s="191"/>
      <c r="F50" s="192"/>
      <c r="G50" s="120"/>
      <c r="H50" s="193"/>
      <c r="I50" s="194"/>
      <c r="J50" s="195"/>
      <c r="K50" s="137"/>
      <c r="L50" s="138"/>
      <c r="M50" s="139"/>
      <c r="N50" s="57"/>
    </row>
    <row r="51" spans="1:14" ht="12.75">
      <c r="A51" s="128"/>
      <c r="B51" s="190"/>
      <c r="C51" s="191"/>
      <c r="D51" s="191"/>
      <c r="E51" s="191"/>
      <c r="F51" s="192"/>
      <c r="G51" s="120"/>
      <c r="H51" s="193"/>
      <c r="I51" s="194"/>
      <c r="J51" s="195"/>
      <c r="K51" s="137"/>
      <c r="L51" s="138"/>
      <c r="M51" s="139"/>
      <c r="N51" s="57"/>
    </row>
    <row r="52" spans="1:14" ht="12.75">
      <c r="A52" s="114"/>
      <c r="B52" s="115"/>
      <c r="C52" s="116"/>
      <c r="D52" s="116"/>
      <c r="E52" s="116"/>
      <c r="F52" s="116"/>
      <c r="G52" s="120"/>
      <c r="H52" s="193"/>
      <c r="I52" s="194"/>
      <c r="J52" s="195"/>
      <c r="K52" s="222"/>
      <c r="L52" s="223"/>
      <c r="M52" s="224"/>
      <c r="N52" s="57"/>
    </row>
    <row r="53" spans="1:14" ht="13.5" thickBot="1">
      <c r="A53" s="56"/>
      <c r="B53" s="262" t="s">
        <v>200</v>
      </c>
      <c r="C53" s="263"/>
      <c r="D53" s="263"/>
      <c r="E53" s="263"/>
      <c r="F53" s="264"/>
      <c r="G53" s="122" t="s">
        <v>154</v>
      </c>
      <c r="H53" s="204">
        <f>SUM(H46:H52)</f>
        <v>0</v>
      </c>
      <c r="I53" s="205"/>
      <c r="J53" s="206"/>
      <c r="K53" s="307">
        <f>SUM(K46:K52)</f>
        <v>0</v>
      </c>
      <c r="L53" s="205"/>
      <c r="M53" s="308"/>
      <c r="N53" s="57"/>
    </row>
    <row r="54" spans="1:13" ht="8.25" customHeight="1" thickTop="1">
      <c r="A54" s="1"/>
      <c r="B54" s="318"/>
      <c r="C54" s="238"/>
      <c r="D54" s="238"/>
      <c r="E54" s="238"/>
      <c r="F54" s="238"/>
      <c r="G54" s="1"/>
      <c r="H54" s="1"/>
      <c r="I54" s="1"/>
      <c r="J54" s="1"/>
      <c r="K54" s="1"/>
      <c r="L54" s="1"/>
      <c r="M54" s="1"/>
    </row>
    <row r="55" spans="1:13" ht="15.75" thickBot="1">
      <c r="A55" s="225" t="s">
        <v>210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306"/>
    </row>
    <row r="56" spans="1:14" ht="13.5" thickTop="1">
      <c r="A56" s="230" t="s">
        <v>235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2"/>
      <c r="N56" s="57"/>
    </row>
    <row r="57" spans="1:14" ht="12.75">
      <c r="A57" s="323" t="s">
        <v>236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246"/>
      <c r="N57" s="1"/>
    </row>
    <row r="58" spans="1:14" ht="13.5" thickBot="1">
      <c r="A58" s="210" t="s">
        <v>261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2"/>
      <c r="N58" s="57"/>
    </row>
    <row r="59" spans="1:14" ht="13.5" thickTop="1">
      <c r="A59" s="39"/>
      <c r="B59" s="24"/>
      <c r="C59" s="18"/>
      <c r="D59" s="18"/>
      <c r="E59" s="18"/>
      <c r="F59" s="19"/>
      <c r="G59" s="12" t="s">
        <v>224</v>
      </c>
      <c r="H59" s="219" t="s">
        <v>227</v>
      </c>
      <c r="I59" s="299"/>
      <c r="J59" s="221"/>
      <c r="K59" s="219" t="s">
        <v>204</v>
      </c>
      <c r="L59" s="238"/>
      <c r="M59" s="246"/>
      <c r="N59" s="57"/>
    </row>
    <row r="60" spans="1:14" ht="12.75">
      <c r="A60" s="38" t="s">
        <v>104</v>
      </c>
      <c r="B60" s="13"/>
      <c r="C60" s="10"/>
      <c r="D60" s="10"/>
      <c r="E60" s="10"/>
      <c r="F60" s="14"/>
      <c r="G60" s="12" t="s">
        <v>225</v>
      </c>
      <c r="H60" s="219" t="s">
        <v>228</v>
      </c>
      <c r="I60" s="220"/>
      <c r="J60" s="221"/>
      <c r="K60" s="219" t="s">
        <v>259</v>
      </c>
      <c r="L60" s="238"/>
      <c r="M60" s="246"/>
      <c r="N60" s="57"/>
    </row>
    <row r="61" spans="1:14" ht="12.75">
      <c r="A61" s="62" t="s">
        <v>133</v>
      </c>
      <c r="B61" s="213" t="s">
        <v>134</v>
      </c>
      <c r="C61" s="228"/>
      <c r="D61" s="228"/>
      <c r="E61" s="228"/>
      <c r="F61" s="229"/>
      <c r="G61" s="121" t="s">
        <v>226</v>
      </c>
      <c r="H61" s="213" t="s">
        <v>232</v>
      </c>
      <c r="I61" s="214"/>
      <c r="J61" s="215"/>
      <c r="K61" s="219" t="s">
        <v>234</v>
      </c>
      <c r="L61" s="238"/>
      <c r="M61" s="246"/>
      <c r="N61" s="57"/>
    </row>
    <row r="62" spans="1:14" ht="12.75">
      <c r="A62" s="60"/>
      <c r="B62" s="268" t="s">
        <v>105</v>
      </c>
      <c r="C62" s="269"/>
      <c r="D62" s="269"/>
      <c r="E62" s="269"/>
      <c r="F62" s="61"/>
      <c r="G62" s="134"/>
      <c r="H62" s="12"/>
      <c r="I62" s="135"/>
      <c r="J62" s="136"/>
      <c r="K62" s="245"/>
      <c r="L62" s="238"/>
      <c r="M62" s="246"/>
      <c r="N62" s="57"/>
    </row>
    <row r="63" spans="1:14" ht="14.25" customHeight="1">
      <c r="A63" s="128"/>
      <c r="B63" s="190"/>
      <c r="C63" s="191"/>
      <c r="D63" s="191"/>
      <c r="E63" s="191"/>
      <c r="F63" s="192"/>
      <c r="G63" s="120"/>
      <c r="H63" s="247">
        <v>0</v>
      </c>
      <c r="I63" s="248"/>
      <c r="J63" s="249"/>
      <c r="K63" s="247">
        <v>0</v>
      </c>
      <c r="L63" s="248"/>
      <c r="M63" s="249"/>
      <c r="N63" s="57"/>
    </row>
    <row r="64" spans="1:14" ht="12.75">
      <c r="A64" s="128"/>
      <c r="B64" s="190"/>
      <c r="C64" s="191"/>
      <c r="D64" s="191"/>
      <c r="E64" s="191"/>
      <c r="F64" s="192"/>
      <c r="G64" s="120"/>
      <c r="H64" s="207">
        <v>0</v>
      </c>
      <c r="I64" s="208"/>
      <c r="J64" s="209"/>
      <c r="K64" s="207">
        <v>0</v>
      </c>
      <c r="L64" s="208"/>
      <c r="M64" s="209"/>
      <c r="N64" s="57"/>
    </row>
    <row r="65" spans="1:14" ht="12.75">
      <c r="A65" s="128"/>
      <c r="B65" s="190"/>
      <c r="C65" s="191"/>
      <c r="D65" s="191"/>
      <c r="E65" s="191"/>
      <c r="F65" s="192"/>
      <c r="G65" s="120"/>
      <c r="H65" s="207">
        <v>0</v>
      </c>
      <c r="I65" s="208"/>
      <c r="J65" s="209"/>
      <c r="K65" s="207">
        <v>0</v>
      </c>
      <c r="L65" s="208"/>
      <c r="M65" s="209"/>
      <c r="N65" s="57"/>
    </row>
    <row r="66" spans="1:14" ht="12.75">
      <c r="A66" s="128"/>
      <c r="B66" s="190"/>
      <c r="C66" s="191"/>
      <c r="D66" s="191"/>
      <c r="E66" s="191"/>
      <c r="F66" s="192"/>
      <c r="G66" s="120"/>
      <c r="H66" s="207">
        <v>0</v>
      </c>
      <c r="I66" s="208"/>
      <c r="J66" s="209"/>
      <c r="K66" s="207">
        <v>0</v>
      </c>
      <c r="L66" s="208"/>
      <c r="M66" s="209"/>
      <c r="N66" s="57"/>
    </row>
    <row r="67" spans="1:14" ht="12.75">
      <c r="A67" s="128"/>
      <c r="B67" s="190"/>
      <c r="C67" s="191"/>
      <c r="D67" s="191"/>
      <c r="E67" s="191"/>
      <c r="F67" s="192"/>
      <c r="G67" s="120"/>
      <c r="H67" s="207">
        <v>0</v>
      </c>
      <c r="I67" s="208"/>
      <c r="J67" s="209"/>
      <c r="K67" s="207">
        <v>0</v>
      </c>
      <c r="L67" s="208"/>
      <c r="M67" s="209"/>
      <c r="N67" s="57"/>
    </row>
    <row r="68" spans="1:14" ht="12.75">
      <c r="A68" s="128"/>
      <c r="B68" s="190"/>
      <c r="C68" s="191"/>
      <c r="D68" s="191"/>
      <c r="E68" s="191"/>
      <c r="F68" s="192"/>
      <c r="G68" s="120"/>
      <c r="H68" s="207">
        <v>0</v>
      </c>
      <c r="I68" s="208"/>
      <c r="J68" s="209"/>
      <c r="K68" s="207">
        <v>0</v>
      </c>
      <c r="L68" s="208"/>
      <c r="M68" s="209"/>
      <c r="N68" s="57"/>
    </row>
    <row r="69" spans="1:14" ht="13.5" thickBot="1">
      <c r="A69" s="55"/>
      <c r="B69" s="262" t="s">
        <v>200</v>
      </c>
      <c r="C69" s="263"/>
      <c r="D69" s="263"/>
      <c r="E69" s="263"/>
      <c r="F69" s="264"/>
      <c r="G69" s="64"/>
      <c r="H69" s="198">
        <f>SUM(H63:J68)</f>
        <v>0</v>
      </c>
      <c r="I69" s="199"/>
      <c r="J69" s="200"/>
      <c r="K69" s="198">
        <f>SUM(K63:M68)</f>
        <v>0</v>
      </c>
      <c r="L69" s="199"/>
      <c r="M69" s="200"/>
      <c r="N69" s="57"/>
    </row>
    <row r="70" spans="1:14" ht="13.5" thickTop="1">
      <c r="A70" s="55"/>
      <c r="B70" s="270" t="s">
        <v>106</v>
      </c>
      <c r="C70" s="271"/>
      <c r="D70" s="271"/>
      <c r="E70" s="271"/>
      <c r="F70" s="130"/>
      <c r="G70" s="129"/>
      <c r="H70" s="259"/>
      <c r="I70" s="260"/>
      <c r="J70" s="261"/>
      <c r="K70" s="250"/>
      <c r="L70" s="251"/>
      <c r="M70" s="252"/>
      <c r="N70" s="57"/>
    </row>
    <row r="71" spans="1:14" ht="12.75">
      <c r="A71" s="128"/>
      <c r="B71" s="190"/>
      <c r="C71" s="191"/>
      <c r="D71" s="191"/>
      <c r="E71" s="191"/>
      <c r="F71" s="192"/>
      <c r="G71" s="120"/>
      <c r="H71" s="247">
        <v>0</v>
      </c>
      <c r="I71" s="248"/>
      <c r="J71" s="249"/>
      <c r="K71" s="247">
        <v>0</v>
      </c>
      <c r="L71" s="248"/>
      <c r="M71" s="249"/>
      <c r="N71" s="57"/>
    </row>
    <row r="72" spans="1:14" ht="12.75">
      <c r="A72" s="128"/>
      <c r="B72" s="190"/>
      <c r="C72" s="191"/>
      <c r="D72" s="191"/>
      <c r="E72" s="191"/>
      <c r="F72" s="192"/>
      <c r="G72" s="120"/>
      <c r="H72" s="253">
        <v>0</v>
      </c>
      <c r="I72" s="254"/>
      <c r="J72" s="255"/>
      <c r="K72" s="253">
        <v>0</v>
      </c>
      <c r="L72" s="254"/>
      <c r="M72" s="255"/>
      <c r="N72" s="57"/>
    </row>
    <row r="73" spans="1:14" ht="12.75">
      <c r="A73" s="128"/>
      <c r="B73" s="190"/>
      <c r="C73" s="191"/>
      <c r="D73" s="191"/>
      <c r="E73" s="191"/>
      <c r="F73" s="192"/>
      <c r="G73" s="120"/>
      <c r="H73" s="253">
        <v>0</v>
      </c>
      <c r="I73" s="254"/>
      <c r="J73" s="255"/>
      <c r="K73" s="253">
        <v>0</v>
      </c>
      <c r="L73" s="254"/>
      <c r="M73" s="255"/>
      <c r="N73" s="57"/>
    </row>
    <row r="74" spans="1:14" ht="12.75">
      <c r="A74" s="128"/>
      <c r="B74" s="190"/>
      <c r="C74" s="191"/>
      <c r="D74" s="191"/>
      <c r="E74" s="191"/>
      <c r="F74" s="192"/>
      <c r="G74" s="120"/>
      <c r="H74" s="253">
        <v>0</v>
      </c>
      <c r="I74" s="254"/>
      <c r="J74" s="255"/>
      <c r="K74" s="253">
        <v>0</v>
      </c>
      <c r="L74" s="254"/>
      <c r="M74" s="255"/>
      <c r="N74" s="57"/>
    </row>
    <row r="75" spans="1:14" ht="12.75">
      <c r="A75" s="128"/>
      <c r="B75" s="190"/>
      <c r="C75" s="191"/>
      <c r="D75" s="191"/>
      <c r="E75" s="191"/>
      <c r="F75" s="192"/>
      <c r="G75" s="120"/>
      <c r="H75" s="253">
        <v>0</v>
      </c>
      <c r="I75" s="254"/>
      <c r="J75" s="255"/>
      <c r="K75" s="253">
        <v>0</v>
      </c>
      <c r="L75" s="254"/>
      <c r="M75" s="255"/>
      <c r="N75" s="57"/>
    </row>
    <row r="76" spans="1:14" ht="12.75">
      <c r="A76" s="55"/>
      <c r="B76" s="257" t="s">
        <v>18</v>
      </c>
      <c r="C76" s="258"/>
      <c r="D76" s="258"/>
      <c r="E76" s="258"/>
      <c r="F76" s="63"/>
      <c r="G76" s="131" t="s">
        <v>154</v>
      </c>
      <c r="H76" s="198">
        <f>SUM(I71:I75)</f>
        <v>0</v>
      </c>
      <c r="I76" s="199"/>
      <c r="J76" s="200"/>
      <c r="K76" s="198">
        <f>SUM(K71:M75)</f>
        <v>0</v>
      </c>
      <c r="L76" s="199"/>
      <c r="M76" s="200"/>
      <c r="N76" s="57"/>
    </row>
    <row r="77" spans="1:14" ht="13.5" thickBot="1">
      <c r="A77" s="56"/>
      <c r="B77" s="266" t="s">
        <v>29</v>
      </c>
      <c r="C77" s="267"/>
      <c r="D77" s="267"/>
      <c r="E77" s="267"/>
      <c r="F77" s="75"/>
      <c r="G77" s="123" t="s">
        <v>154</v>
      </c>
      <c r="H77" s="201">
        <f>H69+H76</f>
        <v>0</v>
      </c>
      <c r="I77" s="202"/>
      <c r="J77" s="203"/>
      <c r="K77" s="201">
        <f>K69+K76</f>
        <v>0</v>
      </c>
      <c r="L77" s="202"/>
      <c r="M77" s="203"/>
      <c r="N77" s="57"/>
    </row>
    <row r="78" ht="8.25" customHeight="1" thickTop="1"/>
    <row r="79" spans="1:13" ht="15.75" thickBot="1">
      <c r="A79" s="225" t="s">
        <v>209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6"/>
    </row>
    <row r="80" spans="1:13" ht="15.75" thickTop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1"/>
    </row>
    <row r="81" spans="1:9" ht="12.75">
      <c r="A81" s="9"/>
      <c r="B81" s="9"/>
      <c r="C81" s="9"/>
      <c r="D81" s="40"/>
      <c r="E81" s="40"/>
      <c r="F81" s="40"/>
      <c r="G81" s="9"/>
      <c r="H81" s="9"/>
      <c r="I81" s="9"/>
    </row>
    <row r="82" spans="2:12" ht="12.75">
      <c r="B82" s="2" t="s">
        <v>138</v>
      </c>
      <c r="C82" s="63"/>
      <c r="D82" s="63"/>
      <c r="E82" s="63"/>
      <c r="J82" s="67" t="s">
        <v>139</v>
      </c>
      <c r="K82" s="63"/>
      <c r="L82" s="77"/>
    </row>
    <row r="84" spans="1:9" ht="12.75">
      <c r="A84" s="33"/>
      <c r="B84" s="33" t="s">
        <v>137</v>
      </c>
      <c r="C84" s="35"/>
      <c r="D84" s="42"/>
      <c r="E84" s="42"/>
      <c r="F84" s="4"/>
      <c r="G84" s="33"/>
      <c r="H84" s="33"/>
      <c r="I84" s="33"/>
    </row>
    <row r="85" spans="1:9" ht="13.5" customHeight="1">
      <c r="A85" s="9"/>
      <c r="B85" s="9"/>
      <c r="C85" s="9"/>
      <c r="D85" s="40"/>
      <c r="E85" s="40"/>
      <c r="F85" s="40"/>
      <c r="G85" s="9"/>
      <c r="H85" s="9"/>
      <c r="I85" s="9"/>
    </row>
    <row r="86" spans="1:12" ht="12.75">
      <c r="A86" s="33"/>
      <c r="B86" s="5"/>
      <c r="C86" s="35"/>
      <c r="D86" s="42"/>
      <c r="E86" s="42"/>
      <c r="F86" s="42"/>
      <c r="G86" s="35"/>
      <c r="H86" s="35"/>
      <c r="I86" s="35"/>
      <c r="J86" s="5"/>
      <c r="K86" s="5"/>
      <c r="L86" s="5"/>
    </row>
    <row r="87" spans="1:9" ht="12.75">
      <c r="A87" s="241" t="s">
        <v>107</v>
      </c>
      <c r="B87" s="241"/>
      <c r="C87" s="241"/>
      <c r="D87" s="241"/>
      <c r="E87" s="241"/>
      <c r="F87" s="241"/>
      <c r="G87" s="241"/>
      <c r="H87" s="241"/>
      <c r="I87" s="241"/>
    </row>
    <row r="88" spans="1:9" ht="12.75">
      <c r="A88" s="33"/>
      <c r="B88" s="66"/>
      <c r="C88" s="66"/>
      <c r="D88" s="65"/>
      <c r="E88" s="65"/>
      <c r="F88" s="65"/>
      <c r="G88" s="66"/>
      <c r="H88" s="66"/>
      <c r="I88" s="33"/>
    </row>
    <row r="89" spans="2:12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1" ht="12.75">
      <c r="A90" s="9"/>
      <c r="B90" s="9" t="s">
        <v>108</v>
      </c>
      <c r="C90" s="9"/>
      <c r="D90" s="40"/>
      <c r="E90" s="40"/>
      <c r="F90" s="40"/>
      <c r="G90" s="256" t="s">
        <v>109</v>
      </c>
      <c r="H90" s="256"/>
      <c r="I90" s="9"/>
      <c r="K90" s="33" t="s">
        <v>110</v>
      </c>
    </row>
    <row r="91" spans="1:9" ht="6.75" customHeight="1">
      <c r="A91" s="33"/>
      <c r="B91" s="66"/>
      <c r="C91" s="66"/>
      <c r="D91" s="65"/>
      <c r="E91" s="65"/>
      <c r="F91" s="65"/>
      <c r="G91" s="66"/>
      <c r="H91" s="66"/>
      <c r="I91" s="33"/>
    </row>
    <row r="92" spans="1:9" ht="12.75">
      <c r="A92" s="33" t="s">
        <v>32</v>
      </c>
      <c r="B92" s="29" t="s">
        <v>135</v>
      </c>
      <c r="C92" s="29"/>
      <c r="D92" s="26"/>
      <c r="E92" s="26"/>
      <c r="F92" s="26"/>
      <c r="G92" s="29"/>
      <c r="H92" s="9"/>
      <c r="I92" s="9"/>
    </row>
    <row r="93" spans="1:9" ht="12.75">
      <c r="A93" s="9"/>
      <c r="B93" s="29" t="s">
        <v>136</v>
      </c>
      <c r="C93" s="29"/>
      <c r="D93" s="26"/>
      <c r="E93" s="26"/>
      <c r="F93" s="26"/>
      <c r="G93" s="29"/>
      <c r="H93" s="9"/>
      <c r="I93" s="9"/>
    </row>
  </sheetData>
  <sheetProtection sheet="1" objects="1" scenarios="1"/>
  <mergeCells count="175">
    <mergeCell ref="H63:J63"/>
    <mergeCell ref="H60:J60"/>
    <mergeCell ref="H59:J59"/>
    <mergeCell ref="A57:M57"/>
    <mergeCell ref="B61:F61"/>
    <mergeCell ref="B63:F63"/>
    <mergeCell ref="K59:M59"/>
    <mergeCell ref="K60:M60"/>
    <mergeCell ref="K61:M61"/>
    <mergeCell ref="H61:J61"/>
    <mergeCell ref="A23:L23"/>
    <mergeCell ref="A24:L24"/>
    <mergeCell ref="B54:F54"/>
    <mergeCell ref="B53:F53"/>
    <mergeCell ref="L32:M32"/>
    <mergeCell ref="L31:M31"/>
    <mergeCell ref="L27:M27"/>
    <mergeCell ref="L38:M38"/>
    <mergeCell ref="G34:I34"/>
    <mergeCell ref="J32:K32"/>
    <mergeCell ref="A55:M55"/>
    <mergeCell ref="K53:M53"/>
    <mergeCell ref="G35:I35"/>
    <mergeCell ref="A12:M12"/>
    <mergeCell ref="A13:B13"/>
    <mergeCell ref="J21:K21"/>
    <mergeCell ref="C34:D34"/>
    <mergeCell ref="A26:M26"/>
    <mergeCell ref="J19:K19"/>
    <mergeCell ref="H13:L13"/>
    <mergeCell ref="J33:K33"/>
    <mergeCell ref="J34:K34"/>
    <mergeCell ref="L33:M33"/>
    <mergeCell ref="L34:M34"/>
    <mergeCell ref="L35:M35"/>
    <mergeCell ref="L37:M37"/>
    <mergeCell ref="L36:M36"/>
    <mergeCell ref="J35:K35"/>
    <mergeCell ref="L29:M29"/>
    <mergeCell ref="L28:M28"/>
    <mergeCell ref="H15:L15"/>
    <mergeCell ref="E22:F22"/>
    <mergeCell ref="H14:L14"/>
    <mergeCell ref="J20:K20"/>
    <mergeCell ref="J22:K22"/>
    <mergeCell ref="E18:F18"/>
    <mergeCell ref="E19:F19"/>
    <mergeCell ref="E20:F20"/>
    <mergeCell ref="C15:G15"/>
    <mergeCell ref="E17:F17"/>
    <mergeCell ref="E31:F31"/>
    <mergeCell ref="G31:I31"/>
    <mergeCell ref="A11:L11"/>
    <mergeCell ref="A15:B15"/>
    <mergeCell ref="A16:B16"/>
    <mergeCell ref="A22:B22"/>
    <mergeCell ref="A14:B14"/>
    <mergeCell ref="J17:K17"/>
    <mergeCell ref="J18:K18"/>
    <mergeCell ref="J16:K16"/>
    <mergeCell ref="G32:I32"/>
    <mergeCell ref="C35:D35"/>
    <mergeCell ref="E32:F32"/>
    <mergeCell ref="E33:F33"/>
    <mergeCell ref="E35:F35"/>
    <mergeCell ref="C32:D32"/>
    <mergeCell ref="C33:D33"/>
    <mergeCell ref="G33:I33"/>
    <mergeCell ref="E34:F34"/>
    <mergeCell ref="A28:B28"/>
    <mergeCell ref="J28:K28"/>
    <mergeCell ref="C28:D28"/>
    <mergeCell ref="E28:F28"/>
    <mergeCell ref="A31:B31"/>
    <mergeCell ref="J31:K31"/>
    <mergeCell ref="C31:D31"/>
    <mergeCell ref="A30:B30"/>
    <mergeCell ref="J30:K30"/>
    <mergeCell ref="A27:B27"/>
    <mergeCell ref="G28:I28"/>
    <mergeCell ref="A29:B29"/>
    <mergeCell ref="J29:K29"/>
    <mergeCell ref="C29:D29"/>
    <mergeCell ref="E29:F29"/>
    <mergeCell ref="G29:I29"/>
    <mergeCell ref="L30:M30"/>
    <mergeCell ref="C30:D30"/>
    <mergeCell ref="E30:F30"/>
    <mergeCell ref="G30:I30"/>
    <mergeCell ref="B77:E77"/>
    <mergeCell ref="B62:E62"/>
    <mergeCell ref="B70:E70"/>
    <mergeCell ref="B72:F72"/>
    <mergeCell ref="B73:F73"/>
    <mergeCell ref="B67:F67"/>
    <mergeCell ref="B74:F74"/>
    <mergeCell ref="B76:E76"/>
    <mergeCell ref="H70:J70"/>
    <mergeCell ref="H72:J72"/>
    <mergeCell ref="H73:J73"/>
    <mergeCell ref="B69:F69"/>
    <mergeCell ref="B75:F75"/>
    <mergeCell ref="H74:J74"/>
    <mergeCell ref="H75:J75"/>
    <mergeCell ref="H71:J71"/>
    <mergeCell ref="H64:J64"/>
    <mergeCell ref="H65:J65"/>
    <mergeCell ref="B64:F64"/>
    <mergeCell ref="B65:F65"/>
    <mergeCell ref="G90:H90"/>
    <mergeCell ref="A87:I87"/>
    <mergeCell ref="A79:M79"/>
    <mergeCell ref="B68:F68"/>
    <mergeCell ref="B66:F66"/>
    <mergeCell ref="B71:F71"/>
    <mergeCell ref="K76:M76"/>
    <mergeCell ref="K77:M77"/>
    <mergeCell ref="K69:M69"/>
    <mergeCell ref="K70:M70"/>
    <mergeCell ref="K72:M72"/>
    <mergeCell ref="K67:M67"/>
    <mergeCell ref="K71:M71"/>
    <mergeCell ref="K74:M74"/>
    <mergeCell ref="K75:M75"/>
    <mergeCell ref="K73:M73"/>
    <mergeCell ref="A1:M1"/>
    <mergeCell ref="E21:F21"/>
    <mergeCell ref="C8:F8"/>
    <mergeCell ref="A3:M3"/>
    <mergeCell ref="A5:M5"/>
    <mergeCell ref="A6:M6"/>
    <mergeCell ref="E16:F16"/>
    <mergeCell ref="C13:G13"/>
    <mergeCell ref="C14:G14"/>
    <mergeCell ref="H8:K8"/>
    <mergeCell ref="A40:M40"/>
    <mergeCell ref="B44:D44"/>
    <mergeCell ref="B45:F45"/>
    <mergeCell ref="B46:F46"/>
    <mergeCell ref="K68:M68"/>
    <mergeCell ref="A56:M56"/>
    <mergeCell ref="K46:M46"/>
    <mergeCell ref="H46:J46"/>
    <mergeCell ref="K43:M43"/>
    <mergeCell ref="K44:M44"/>
    <mergeCell ref="K45:M45"/>
    <mergeCell ref="H43:J43"/>
    <mergeCell ref="H44:J44"/>
    <mergeCell ref="K64:M64"/>
    <mergeCell ref="K65:M65"/>
    <mergeCell ref="K66:M66"/>
    <mergeCell ref="H52:J52"/>
    <mergeCell ref="K52:M52"/>
    <mergeCell ref="K62:M62"/>
    <mergeCell ref="K63:M63"/>
    <mergeCell ref="H9:K9"/>
    <mergeCell ref="H76:J76"/>
    <mergeCell ref="H77:J77"/>
    <mergeCell ref="H53:J53"/>
    <mergeCell ref="H66:J66"/>
    <mergeCell ref="H67:J67"/>
    <mergeCell ref="H68:J68"/>
    <mergeCell ref="A58:M58"/>
    <mergeCell ref="H45:J45"/>
    <mergeCell ref="H69:J69"/>
    <mergeCell ref="B51:F51"/>
    <mergeCell ref="H51:J51"/>
    <mergeCell ref="B48:F48"/>
    <mergeCell ref="H48:J48"/>
    <mergeCell ref="B47:F47"/>
    <mergeCell ref="H47:J47"/>
    <mergeCell ref="B50:F50"/>
    <mergeCell ref="H50:J50"/>
    <mergeCell ref="B49:F49"/>
    <mergeCell ref="H49:J49"/>
  </mergeCells>
  <printOptions/>
  <pageMargins left="0.25" right="0.25" top="0.4" bottom="0" header="0" footer="0"/>
  <pageSetup fitToHeight="1" fitToWidth="1" horizontalDpi="600" verticalDpi="600" orientation="portrait" paperSize="5" scale="78" r:id="rId1"/>
  <headerFooter alignWithMargins="0">
    <oddFooter>&amp;LPage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D1">
      <selection activeCell="H4" sqref="H4"/>
    </sheetView>
  </sheetViews>
  <sheetFormatPr defaultColWidth="9.140625" defaultRowHeight="12.75"/>
  <cols>
    <col min="1" max="1" width="11.8515625" style="0" customWidth="1"/>
    <col min="2" max="2" width="6.00390625" style="0" customWidth="1"/>
    <col min="3" max="3" width="13.140625" style="0" customWidth="1"/>
    <col min="4" max="4" width="12.57421875" style="0" customWidth="1"/>
    <col min="5" max="5" width="16.00390625" style="0" customWidth="1"/>
    <col min="6" max="6" width="10.57421875" style="0" customWidth="1"/>
    <col min="7" max="7" width="5.421875" style="0" customWidth="1"/>
    <col min="8" max="8" width="5.57421875" style="0" customWidth="1"/>
    <col min="9" max="9" width="11.28125" style="0" customWidth="1"/>
    <col min="10" max="10" width="11.8515625" style="0" customWidth="1"/>
    <col min="11" max="11" width="10.00390625" style="0" customWidth="1"/>
    <col min="12" max="12" width="5.28125" style="0" customWidth="1"/>
    <col min="13" max="13" width="12.28125" style="0" customWidth="1"/>
  </cols>
  <sheetData>
    <row r="1" spans="1:13" ht="17.25">
      <c r="A1" s="384" t="s">
        <v>205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>
      <c r="A3" s="240" t="s">
        <v>242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3.5">
      <c r="A4" s="158"/>
      <c r="B4" s="158"/>
      <c r="C4" s="158"/>
      <c r="D4" s="158"/>
      <c r="E4" s="158"/>
      <c r="F4" s="158"/>
      <c r="G4" s="164" t="str">
        <f>'Page 1'!I4</f>
        <v> For the Year Ended December 31, </v>
      </c>
      <c r="H4" s="158">
        <f>SUM('Page 1'!J4)</f>
        <v>0</v>
      </c>
      <c r="I4" s="158"/>
      <c r="J4" s="158"/>
      <c r="K4" s="158"/>
      <c r="L4" s="158"/>
      <c r="M4" s="158"/>
    </row>
    <row r="5" spans="1:13" ht="12.75">
      <c r="A5" s="241" t="s">
        <v>156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2" customHeight="1">
      <c r="A6" s="242" t="s">
        <v>122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13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108">
        <f>'Page 1'!A8</f>
        <v>0</v>
      </c>
      <c r="B8" s="31"/>
      <c r="C8" s="347">
        <f>'Page 1'!C8:F8</f>
        <v>0</v>
      </c>
      <c r="D8" s="347"/>
      <c r="E8" s="347"/>
      <c r="F8" s="347"/>
      <c r="G8" s="32"/>
      <c r="H8" s="347">
        <f>'Page 1'!H8:L8</f>
        <v>0</v>
      </c>
      <c r="I8" s="347"/>
      <c r="J8" s="347"/>
      <c r="K8" s="347"/>
      <c r="L8" s="347"/>
      <c r="M8" s="31"/>
    </row>
    <row r="9" spans="1:13" ht="12.75">
      <c r="A9" s="29" t="s">
        <v>0</v>
      </c>
      <c r="B9" s="29"/>
      <c r="C9" s="29"/>
      <c r="D9" s="29" t="s">
        <v>1</v>
      </c>
      <c r="E9" s="29"/>
      <c r="F9" s="29"/>
      <c r="G9" s="28" t="s">
        <v>2</v>
      </c>
      <c r="H9" s="29"/>
      <c r="I9" s="29"/>
      <c r="J9" s="26" t="s">
        <v>3</v>
      </c>
      <c r="K9" s="29"/>
      <c r="L9" s="29"/>
      <c r="M9" s="29"/>
    </row>
    <row r="10" spans="1:13" ht="13.5" thickBot="1">
      <c r="A10" s="17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6.5" thickBot="1" thickTop="1">
      <c r="A11" s="390" t="s">
        <v>188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1"/>
    </row>
    <row r="12" spans="1:14" ht="9.75" customHeight="1" thickTop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"/>
    </row>
    <row r="13" spans="1:14" ht="13.5" thickBot="1">
      <c r="A13" s="371" t="s">
        <v>243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1"/>
    </row>
    <row r="14" spans="1:14" ht="13.5" thickTop="1">
      <c r="A14" s="216"/>
      <c r="B14" s="310"/>
      <c r="C14" s="49"/>
      <c r="D14" s="52"/>
      <c r="E14" s="49"/>
      <c r="F14" s="52"/>
      <c r="G14" s="49"/>
      <c r="H14" s="244"/>
      <c r="I14" s="310"/>
      <c r="J14" s="216" t="s">
        <v>11</v>
      </c>
      <c r="K14" s="310"/>
      <c r="L14" s="216" t="s">
        <v>244</v>
      </c>
      <c r="M14" s="310"/>
      <c r="N14" s="1"/>
    </row>
    <row r="15" spans="1:14" ht="12.75">
      <c r="A15" s="219"/>
      <c r="B15" s="265"/>
      <c r="C15" s="219" t="s">
        <v>175</v>
      </c>
      <c r="D15" s="265"/>
      <c r="E15" s="219" t="s">
        <v>179</v>
      </c>
      <c r="F15" s="265"/>
      <c r="G15" s="219" t="s">
        <v>9</v>
      </c>
      <c r="H15" s="227"/>
      <c r="I15" s="265"/>
      <c r="J15" s="219" t="s">
        <v>12</v>
      </c>
      <c r="K15" s="265"/>
      <c r="L15" s="219" t="s">
        <v>13</v>
      </c>
      <c r="M15" s="265"/>
      <c r="N15" s="1"/>
    </row>
    <row r="16" spans="1:14" ht="12.75">
      <c r="A16" s="219" t="s">
        <v>5</v>
      </c>
      <c r="B16" s="265"/>
      <c r="C16" s="391" t="s">
        <v>176</v>
      </c>
      <c r="D16" s="392"/>
      <c r="E16" s="237" t="s">
        <v>219</v>
      </c>
      <c r="F16" s="265"/>
      <c r="G16" s="219" t="s">
        <v>10</v>
      </c>
      <c r="H16" s="227"/>
      <c r="I16" s="265"/>
      <c r="J16" s="219" t="s">
        <v>66</v>
      </c>
      <c r="K16" s="265"/>
      <c r="L16" s="219" t="s">
        <v>14</v>
      </c>
      <c r="M16" s="265"/>
      <c r="N16" s="1"/>
    </row>
    <row r="17" spans="1:14" ht="12.75">
      <c r="A17" s="219" t="s">
        <v>6</v>
      </c>
      <c r="B17" s="265"/>
      <c r="C17" s="237" t="s">
        <v>219</v>
      </c>
      <c r="D17" s="265"/>
      <c r="E17" s="219" t="s">
        <v>199</v>
      </c>
      <c r="F17" s="265"/>
      <c r="G17" s="219" t="s">
        <v>121</v>
      </c>
      <c r="H17" s="227"/>
      <c r="I17" s="265"/>
      <c r="J17" s="219" t="s">
        <v>118</v>
      </c>
      <c r="K17" s="265"/>
      <c r="L17" s="219" t="s">
        <v>15</v>
      </c>
      <c r="M17" s="265"/>
      <c r="N17" s="1"/>
    </row>
    <row r="18" spans="1:14" ht="12.75">
      <c r="A18" s="219" t="s">
        <v>7</v>
      </c>
      <c r="B18" s="265"/>
      <c r="C18" s="219"/>
      <c r="D18" s="265"/>
      <c r="E18" s="219"/>
      <c r="F18" s="265"/>
      <c r="G18" s="219" t="s">
        <v>120</v>
      </c>
      <c r="H18" s="227"/>
      <c r="I18" s="265"/>
      <c r="J18" s="219" t="s">
        <v>119</v>
      </c>
      <c r="K18" s="265"/>
      <c r="L18" s="219" t="s">
        <v>16</v>
      </c>
      <c r="M18" s="265"/>
      <c r="N18" s="1"/>
    </row>
    <row r="19" spans="1:14" ht="12.75">
      <c r="A19" s="13"/>
      <c r="B19" s="14"/>
      <c r="C19" s="13"/>
      <c r="D19" s="10"/>
      <c r="E19" s="13"/>
      <c r="F19" s="10"/>
      <c r="G19" s="13"/>
      <c r="H19" s="10"/>
      <c r="I19" s="14"/>
      <c r="J19" s="219" t="s">
        <v>180</v>
      </c>
      <c r="K19" s="265"/>
      <c r="L19" s="219" t="s">
        <v>17</v>
      </c>
      <c r="M19" s="265"/>
      <c r="N19" s="1"/>
    </row>
    <row r="20" spans="1:14" ht="12.75">
      <c r="A20" s="97"/>
      <c r="B20" s="15"/>
      <c r="C20" s="274" t="s">
        <v>88</v>
      </c>
      <c r="D20" s="275"/>
      <c r="E20" s="274" t="s">
        <v>89</v>
      </c>
      <c r="F20" s="275"/>
      <c r="G20" s="274" t="s">
        <v>90</v>
      </c>
      <c r="H20" s="293"/>
      <c r="I20" s="275"/>
      <c r="J20" s="274" t="s">
        <v>91</v>
      </c>
      <c r="K20" s="275"/>
      <c r="L20" s="274" t="s">
        <v>92</v>
      </c>
      <c r="M20" s="275"/>
      <c r="N20" s="1"/>
    </row>
    <row r="21" spans="1:14" ht="12.75">
      <c r="A21" s="346" t="s">
        <v>270</v>
      </c>
      <c r="B21" s="346"/>
      <c r="C21" s="330">
        <v>0</v>
      </c>
      <c r="D21" s="330"/>
      <c r="E21" s="394" t="s">
        <v>150</v>
      </c>
      <c r="F21" s="394"/>
      <c r="G21" s="346" t="s">
        <v>123</v>
      </c>
      <c r="H21" s="346"/>
      <c r="I21" s="346"/>
      <c r="J21" s="394" t="s">
        <v>123</v>
      </c>
      <c r="K21" s="395"/>
      <c r="L21" s="396">
        <f>SUM(C21)</f>
        <v>0</v>
      </c>
      <c r="M21" s="261"/>
      <c r="N21" s="1"/>
    </row>
    <row r="22" spans="1:14" ht="12.75">
      <c r="A22" s="346" t="s">
        <v>267</v>
      </c>
      <c r="B22" s="346"/>
      <c r="C22" s="330">
        <v>0</v>
      </c>
      <c r="D22" s="330"/>
      <c r="E22" s="346" t="s">
        <v>150</v>
      </c>
      <c r="F22" s="346"/>
      <c r="G22" s="346" t="s">
        <v>123</v>
      </c>
      <c r="H22" s="346"/>
      <c r="I22" s="346"/>
      <c r="J22" s="346" t="s">
        <v>123</v>
      </c>
      <c r="K22" s="295"/>
      <c r="L22" s="179"/>
      <c r="M22" s="180">
        <f>SUM(C22)</f>
        <v>0</v>
      </c>
      <c r="N22" s="1"/>
    </row>
    <row r="23" spans="1:14" ht="13.5" thickBot="1">
      <c r="A23" s="397" t="s">
        <v>269</v>
      </c>
      <c r="B23" s="398"/>
      <c r="C23" s="339" t="s">
        <v>123</v>
      </c>
      <c r="D23" s="340"/>
      <c r="E23" s="325">
        <v>0</v>
      </c>
      <c r="F23" s="345"/>
      <c r="G23" s="325">
        <v>0</v>
      </c>
      <c r="H23" s="326"/>
      <c r="I23" s="345"/>
      <c r="J23" s="325">
        <v>0</v>
      </c>
      <c r="K23" s="326"/>
      <c r="L23" s="112"/>
      <c r="M23" s="96">
        <f>SUM(E23+G23-J23)</f>
        <v>0</v>
      </c>
      <c r="N23" s="1"/>
    </row>
    <row r="24" spans="1:14" ht="13.5" thickBot="1">
      <c r="A24" s="399" t="s">
        <v>18</v>
      </c>
      <c r="B24" s="400"/>
      <c r="C24" s="34" t="s">
        <v>19</v>
      </c>
      <c r="D24" s="76">
        <f>SUM(C21:D22)</f>
        <v>0</v>
      </c>
      <c r="E24" s="343">
        <f>SUM(E23)</f>
        <v>0</v>
      </c>
      <c r="F24" s="344"/>
      <c r="G24" s="343">
        <f>+G23</f>
        <v>0</v>
      </c>
      <c r="H24" s="393"/>
      <c r="I24" s="344"/>
      <c r="J24" s="343">
        <f>SUM(J21:J23)</f>
        <v>0</v>
      </c>
      <c r="K24" s="344"/>
      <c r="L24" s="343">
        <f>SUM(M21:M23)</f>
        <v>0</v>
      </c>
      <c r="M24" s="413"/>
      <c r="N24" s="1"/>
    </row>
    <row r="25" spans="1:14" ht="9.75" customHeigh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 thickBot="1">
      <c r="A26" s="371" t="s">
        <v>67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1"/>
    </row>
    <row r="27" spans="1:14" ht="13.5" thickTop="1">
      <c r="A27" s="216"/>
      <c r="B27" s="310"/>
      <c r="C27" s="49"/>
      <c r="D27" s="52"/>
      <c r="E27" s="49"/>
      <c r="F27" s="52"/>
      <c r="G27" s="49"/>
      <c r="H27" s="10"/>
      <c r="I27" s="10"/>
      <c r="J27" s="216" t="s">
        <v>263</v>
      </c>
      <c r="K27" s="310"/>
      <c r="L27" s="216"/>
      <c r="M27" s="310"/>
      <c r="N27" s="1"/>
    </row>
    <row r="28" spans="1:14" ht="12.75">
      <c r="A28" s="219"/>
      <c r="B28" s="265"/>
      <c r="C28" s="12"/>
      <c r="D28" s="8"/>
      <c r="E28" s="12"/>
      <c r="F28" s="8"/>
      <c r="G28" s="12"/>
      <c r="H28" s="10"/>
      <c r="I28" s="10"/>
      <c r="J28" s="189" t="s">
        <v>264</v>
      </c>
      <c r="K28" s="188" t="s">
        <v>272</v>
      </c>
      <c r="L28" s="401"/>
      <c r="M28" s="402"/>
      <c r="N28" s="1"/>
    </row>
    <row r="29" spans="1:14" ht="12.75">
      <c r="A29" s="219" t="s">
        <v>4</v>
      </c>
      <c r="B29" s="265"/>
      <c r="C29" s="219" t="s">
        <v>177</v>
      </c>
      <c r="D29" s="265"/>
      <c r="E29" s="219" t="s">
        <v>23</v>
      </c>
      <c r="F29" s="265"/>
      <c r="G29" s="219" t="s">
        <v>24</v>
      </c>
      <c r="H29" s="227"/>
      <c r="I29" s="265"/>
      <c r="J29" s="219" t="s">
        <v>111</v>
      </c>
      <c r="K29" s="265"/>
      <c r="L29" s="219" t="s">
        <v>8</v>
      </c>
      <c r="M29" s="265"/>
      <c r="N29" s="1"/>
    </row>
    <row r="30" spans="1:14" ht="12.75">
      <c r="A30" s="219" t="s">
        <v>20</v>
      </c>
      <c r="B30" s="265"/>
      <c r="C30" s="391" t="s">
        <v>178</v>
      </c>
      <c r="D30" s="403"/>
      <c r="E30" s="237" t="s">
        <v>219</v>
      </c>
      <c r="F30" s="265"/>
      <c r="G30" s="219" t="s">
        <v>219</v>
      </c>
      <c r="H30" s="227"/>
      <c r="I30" s="265"/>
      <c r="J30" s="219" t="s">
        <v>265</v>
      </c>
      <c r="K30" s="265"/>
      <c r="L30" s="401" t="s">
        <v>220</v>
      </c>
      <c r="M30" s="402"/>
      <c r="N30" s="1"/>
    </row>
    <row r="31" spans="1:14" ht="12.75">
      <c r="A31" s="219" t="s">
        <v>21</v>
      </c>
      <c r="B31" s="265"/>
      <c r="C31" s="237" t="s">
        <v>219</v>
      </c>
      <c r="D31" s="265"/>
      <c r="E31" s="219" t="s">
        <v>199</v>
      </c>
      <c r="F31" s="265"/>
      <c r="G31" s="219" t="s">
        <v>262</v>
      </c>
      <c r="H31" s="227"/>
      <c r="I31" s="265"/>
      <c r="J31" s="219" t="s">
        <v>112</v>
      </c>
      <c r="K31" s="265"/>
      <c r="L31" s="219" t="s">
        <v>25</v>
      </c>
      <c r="M31" s="265"/>
      <c r="N31" s="1"/>
    </row>
    <row r="32" spans="1:14" ht="12.75">
      <c r="A32" s="219" t="s">
        <v>22</v>
      </c>
      <c r="B32" s="265"/>
      <c r="C32" s="219"/>
      <c r="D32" s="265"/>
      <c r="E32" s="12"/>
      <c r="F32" s="10"/>
      <c r="G32" s="13"/>
      <c r="H32" s="227"/>
      <c r="I32" s="265"/>
      <c r="J32" s="219" t="s">
        <v>113</v>
      </c>
      <c r="K32" s="265"/>
      <c r="L32" s="219" t="s">
        <v>26</v>
      </c>
      <c r="M32" s="265"/>
      <c r="N32" s="1"/>
    </row>
    <row r="33" spans="1:14" ht="12.75">
      <c r="A33" s="13"/>
      <c r="B33" s="14"/>
      <c r="C33" s="13"/>
      <c r="D33" s="10"/>
      <c r="E33" s="13"/>
      <c r="F33" s="10"/>
      <c r="G33" s="13"/>
      <c r="H33" s="10"/>
      <c r="I33" s="14"/>
      <c r="J33" s="219" t="s">
        <v>180</v>
      </c>
      <c r="K33" s="265"/>
      <c r="L33" s="13"/>
      <c r="M33" s="14"/>
      <c r="N33" s="1"/>
    </row>
    <row r="34" spans="1:14" ht="12.75">
      <c r="A34" s="97"/>
      <c r="B34" s="15"/>
      <c r="C34" s="274" t="s">
        <v>83</v>
      </c>
      <c r="D34" s="275"/>
      <c r="E34" s="274" t="s">
        <v>84</v>
      </c>
      <c r="F34" s="275"/>
      <c r="G34" s="274" t="s">
        <v>85</v>
      </c>
      <c r="H34" s="293"/>
      <c r="I34" s="275"/>
      <c r="J34" s="274" t="s">
        <v>86</v>
      </c>
      <c r="K34" s="275"/>
      <c r="L34" s="274" t="s">
        <v>87</v>
      </c>
      <c r="M34" s="275"/>
      <c r="N34" s="1"/>
    </row>
    <row r="35" spans="1:14" ht="12.75">
      <c r="A35" s="165" t="s">
        <v>249</v>
      </c>
      <c r="B35" s="176" t="s">
        <v>271</v>
      </c>
      <c r="C35" s="341" t="s">
        <v>152</v>
      </c>
      <c r="D35" s="342"/>
      <c r="E35" s="380">
        <v>0</v>
      </c>
      <c r="F35" s="380"/>
      <c r="G35" s="404">
        <v>0</v>
      </c>
      <c r="H35" s="404"/>
      <c r="I35" s="404"/>
      <c r="J35" s="380">
        <v>0</v>
      </c>
      <c r="K35" s="380"/>
      <c r="L35" s="363" t="s">
        <v>151</v>
      </c>
      <c r="M35" s="363"/>
      <c r="N35" s="1"/>
    </row>
    <row r="36" spans="1:14" ht="12.75">
      <c r="A36" s="295" t="s">
        <v>27</v>
      </c>
      <c r="B36" s="373"/>
      <c r="C36" s="341" t="s">
        <v>153</v>
      </c>
      <c r="D36" s="342"/>
      <c r="E36" s="407">
        <f>+E35</f>
        <v>0</v>
      </c>
      <c r="F36" s="407"/>
      <c r="G36" s="329">
        <f>+G35</f>
        <v>0</v>
      </c>
      <c r="H36" s="329"/>
      <c r="I36" s="329"/>
      <c r="J36" s="329">
        <f>+J35</f>
        <v>0</v>
      </c>
      <c r="K36" s="329"/>
      <c r="L36" s="363" t="s">
        <v>124</v>
      </c>
      <c r="M36" s="363"/>
      <c r="N36" s="1"/>
    </row>
    <row r="37" spans="1:14" ht="12.75">
      <c r="A37" s="346" t="s">
        <v>270</v>
      </c>
      <c r="B37" s="346"/>
      <c r="C37" s="330">
        <v>0</v>
      </c>
      <c r="D37" s="330"/>
      <c r="E37" s="330">
        <v>0</v>
      </c>
      <c r="F37" s="330"/>
      <c r="G37" s="330">
        <v>0</v>
      </c>
      <c r="H37" s="330"/>
      <c r="I37" s="330"/>
      <c r="J37" s="330">
        <v>0</v>
      </c>
      <c r="K37" s="330"/>
      <c r="L37" s="329">
        <f>+C37+E37+G37-J37</f>
        <v>0</v>
      </c>
      <c r="M37" s="349"/>
      <c r="N37" s="1"/>
    </row>
    <row r="38" spans="1:14" ht="12.75">
      <c r="A38" s="346" t="s">
        <v>267</v>
      </c>
      <c r="B38" s="346"/>
      <c r="C38" s="330">
        <v>0</v>
      </c>
      <c r="D38" s="330"/>
      <c r="E38" s="330">
        <v>0</v>
      </c>
      <c r="F38" s="330"/>
      <c r="G38" s="330">
        <v>0</v>
      </c>
      <c r="H38" s="330"/>
      <c r="I38" s="330"/>
      <c r="J38" s="330">
        <v>0</v>
      </c>
      <c r="K38" s="330"/>
      <c r="L38" s="329">
        <f>+C38+E38+G38-J38</f>
        <v>0</v>
      </c>
      <c r="M38" s="349"/>
      <c r="N38" s="1"/>
    </row>
    <row r="39" spans="1:14" ht="12.75">
      <c r="A39" s="405" t="s">
        <v>269</v>
      </c>
      <c r="B39" s="406"/>
      <c r="C39" s="341" t="s">
        <v>153</v>
      </c>
      <c r="D39" s="342"/>
      <c r="E39" s="330">
        <v>0</v>
      </c>
      <c r="F39" s="330"/>
      <c r="G39" s="330">
        <v>0</v>
      </c>
      <c r="H39" s="330"/>
      <c r="I39" s="330"/>
      <c r="J39" s="330">
        <v>0</v>
      </c>
      <c r="K39" s="330"/>
      <c r="L39" s="329">
        <f>+E39+G39-J39</f>
        <v>0</v>
      </c>
      <c r="M39" s="349"/>
      <c r="N39" s="1"/>
    </row>
    <row r="40" spans="1:14" ht="12.75">
      <c r="A40" s="368" t="s">
        <v>28</v>
      </c>
      <c r="B40" s="369"/>
      <c r="C40" s="333">
        <f>+C37+C38</f>
        <v>0</v>
      </c>
      <c r="D40" s="352"/>
      <c r="E40" s="333">
        <f>+E37+E38+E39</f>
        <v>0</v>
      </c>
      <c r="F40" s="352"/>
      <c r="G40" s="333">
        <f>+G37+G38+G39</f>
        <v>0</v>
      </c>
      <c r="H40" s="334"/>
      <c r="I40" s="335"/>
      <c r="J40" s="333">
        <f>+J37+J38+J39</f>
        <v>0</v>
      </c>
      <c r="K40" s="352"/>
      <c r="L40" s="333">
        <f>+L37+L38+L39</f>
        <v>0</v>
      </c>
      <c r="M40" s="352"/>
      <c r="N40" s="1"/>
    </row>
    <row r="41" spans="1:14" ht="13.5" thickBot="1">
      <c r="A41" s="375" t="s">
        <v>29</v>
      </c>
      <c r="B41" s="376"/>
      <c r="C41" s="327" t="s">
        <v>152</v>
      </c>
      <c r="D41" s="328"/>
      <c r="E41" s="353">
        <f>+E40+E36</f>
        <v>0</v>
      </c>
      <c r="F41" s="360"/>
      <c r="G41" s="353">
        <f>+G36+G40</f>
        <v>0</v>
      </c>
      <c r="H41" s="360"/>
      <c r="I41" s="354"/>
      <c r="J41" s="353">
        <f>+J40+J36</f>
        <v>0</v>
      </c>
      <c r="K41" s="360"/>
      <c r="L41" s="327" t="s">
        <v>151</v>
      </c>
      <c r="M41" s="328"/>
      <c r="N41" s="1"/>
    </row>
    <row r="42" spans="1:14" ht="10.5" customHeight="1" thickBo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 thickTop="1">
      <c r="A43" s="24"/>
      <c r="B43" s="19"/>
      <c r="C43" s="24" t="s">
        <v>32</v>
      </c>
      <c r="D43" s="19"/>
      <c r="E43" s="216" t="s">
        <v>34</v>
      </c>
      <c r="F43" s="244"/>
      <c r="G43" s="244"/>
      <c r="H43" s="244"/>
      <c r="I43" s="244"/>
      <c r="J43" s="244"/>
      <c r="K43" s="310"/>
      <c r="L43" s="216" t="s">
        <v>40</v>
      </c>
      <c r="M43" s="310"/>
      <c r="N43" s="1"/>
    </row>
    <row r="44" spans="1:14" ht="12.75">
      <c r="A44" s="219" t="s">
        <v>4</v>
      </c>
      <c r="B44" s="265"/>
      <c r="C44" s="219" t="s">
        <v>31</v>
      </c>
      <c r="D44" s="265"/>
      <c r="E44" s="219" t="s">
        <v>35</v>
      </c>
      <c r="F44" s="227"/>
      <c r="G44" s="227"/>
      <c r="H44" s="227"/>
      <c r="I44" s="227"/>
      <c r="J44" s="227"/>
      <c r="K44" s="265"/>
      <c r="L44" s="219" t="s">
        <v>31</v>
      </c>
      <c r="M44" s="265"/>
      <c r="N44" s="1"/>
    </row>
    <row r="45" spans="1:14" ht="12.75">
      <c r="A45" s="219" t="s">
        <v>20</v>
      </c>
      <c r="B45" s="265"/>
      <c r="C45" s="219" t="s">
        <v>33</v>
      </c>
      <c r="D45" s="265"/>
      <c r="E45" s="213" t="s">
        <v>218</v>
      </c>
      <c r="F45" s="228"/>
      <c r="G45" s="228"/>
      <c r="H45" s="228"/>
      <c r="I45" s="228"/>
      <c r="J45" s="228"/>
      <c r="K45" s="229"/>
      <c r="L45" s="219" t="s">
        <v>41</v>
      </c>
      <c r="M45" s="265"/>
      <c r="N45" s="1"/>
    </row>
    <row r="46" spans="1:14" ht="12.75">
      <c r="A46" s="219" t="s">
        <v>21</v>
      </c>
      <c r="B46" s="265"/>
      <c r="C46" s="219" t="s">
        <v>30</v>
      </c>
      <c r="D46" s="265"/>
      <c r="E46" s="219" t="s">
        <v>36</v>
      </c>
      <c r="F46" s="265"/>
      <c r="G46" s="243" t="s">
        <v>37</v>
      </c>
      <c r="H46" s="374"/>
      <c r="I46" s="372"/>
      <c r="J46" s="243" t="s">
        <v>38</v>
      </c>
      <c r="K46" s="372"/>
      <c r="L46" s="219" t="s">
        <v>42</v>
      </c>
      <c r="M46" s="265"/>
      <c r="N46" s="1"/>
    </row>
    <row r="47" spans="1:14" ht="12.75">
      <c r="A47" s="219" t="s">
        <v>22</v>
      </c>
      <c r="B47" s="265"/>
      <c r="C47" s="13"/>
      <c r="D47" s="14"/>
      <c r="E47" s="13"/>
      <c r="F47" s="10"/>
      <c r="G47" s="219" t="s">
        <v>181</v>
      </c>
      <c r="H47" s="227"/>
      <c r="I47" s="265"/>
      <c r="J47" s="219" t="s">
        <v>39</v>
      </c>
      <c r="K47" s="265"/>
      <c r="L47" s="219" t="s">
        <v>43</v>
      </c>
      <c r="M47" s="265"/>
      <c r="N47" s="1"/>
    </row>
    <row r="48" spans="1:14" ht="12.75">
      <c r="A48" s="97"/>
      <c r="B48" s="15"/>
      <c r="C48" s="274" t="s">
        <v>78</v>
      </c>
      <c r="D48" s="275"/>
      <c r="E48" s="274" t="s">
        <v>79</v>
      </c>
      <c r="F48" s="275"/>
      <c r="G48" s="274" t="s">
        <v>80</v>
      </c>
      <c r="H48" s="293"/>
      <c r="I48" s="275"/>
      <c r="J48" s="274" t="s">
        <v>81</v>
      </c>
      <c r="K48" s="275"/>
      <c r="L48" s="274" t="s">
        <v>82</v>
      </c>
      <c r="M48" s="275"/>
      <c r="N48" s="1"/>
    </row>
    <row r="49" spans="1:14" ht="12.75">
      <c r="A49" s="165" t="s">
        <v>249</v>
      </c>
      <c r="B49" s="176" t="s">
        <v>271</v>
      </c>
      <c r="C49" s="363" t="s">
        <v>152</v>
      </c>
      <c r="D49" s="363"/>
      <c r="E49" s="380">
        <v>0</v>
      </c>
      <c r="F49" s="380"/>
      <c r="G49" s="414" t="str">
        <f>IF(M85=0,"0",M85)</f>
        <v>0</v>
      </c>
      <c r="H49" s="415"/>
      <c r="I49" s="416"/>
      <c r="J49" s="364">
        <f>+E49+G49</f>
        <v>0</v>
      </c>
      <c r="K49" s="365"/>
      <c r="L49" s="363" t="s">
        <v>151</v>
      </c>
      <c r="M49" s="363"/>
      <c r="N49" s="1"/>
    </row>
    <row r="50" spans="1:14" ht="12.75">
      <c r="A50" s="295" t="s">
        <v>27</v>
      </c>
      <c r="B50" s="373"/>
      <c r="C50" s="363" t="s">
        <v>153</v>
      </c>
      <c r="D50" s="363"/>
      <c r="E50" s="329">
        <f>+E49</f>
        <v>0</v>
      </c>
      <c r="F50" s="329"/>
      <c r="G50" s="329" t="str">
        <f>+G49</f>
        <v>0</v>
      </c>
      <c r="H50" s="329"/>
      <c r="I50" s="329"/>
      <c r="J50" s="329">
        <f>+J49</f>
        <v>0</v>
      </c>
      <c r="K50" s="329"/>
      <c r="L50" s="363" t="s">
        <v>151</v>
      </c>
      <c r="M50" s="363"/>
      <c r="N50" s="1"/>
    </row>
    <row r="51" spans="1:14" ht="12.75">
      <c r="A51" s="144" t="s">
        <v>270</v>
      </c>
      <c r="B51" s="145"/>
      <c r="C51" s="329">
        <f>+L37</f>
        <v>0</v>
      </c>
      <c r="D51" s="349"/>
      <c r="E51" s="330">
        <v>0</v>
      </c>
      <c r="F51" s="330"/>
      <c r="G51" s="329" t="str">
        <f>IF(M86=0,"0",M86)</f>
        <v>0</v>
      </c>
      <c r="H51" s="329"/>
      <c r="I51" s="329"/>
      <c r="J51" s="329">
        <f>+E51+G51</f>
        <v>0</v>
      </c>
      <c r="K51" s="329"/>
      <c r="L51" s="329">
        <f>+C51+J51</f>
        <v>0</v>
      </c>
      <c r="M51" s="349"/>
      <c r="N51" s="1"/>
    </row>
    <row r="52" spans="1:14" ht="12.75">
      <c r="A52" s="144" t="s">
        <v>267</v>
      </c>
      <c r="B52" s="145"/>
      <c r="C52" s="329">
        <f>+L38</f>
        <v>0</v>
      </c>
      <c r="D52" s="349"/>
      <c r="E52" s="330">
        <v>0</v>
      </c>
      <c r="F52" s="330"/>
      <c r="G52" s="329" t="str">
        <f>IF(M87=0,"0",M87)</f>
        <v>0</v>
      </c>
      <c r="H52" s="329"/>
      <c r="I52" s="329"/>
      <c r="J52" s="329">
        <f>+G52+E52</f>
        <v>0</v>
      </c>
      <c r="K52" s="329"/>
      <c r="L52" s="329">
        <f>+C52+J52</f>
        <v>0</v>
      </c>
      <c r="M52" s="349"/>
      <c r="N52" s="1"/>
    </row>
    <row r="53" spans="1:14" ht="12.75">
      <c r="A53" s="98" t="s">
        <v>269</v>
      </c>
      <c r="B53" s="27"/>
      <c r="C53" s="329">
        <f>+L39</f>
        <v>0</v>
      </c>
      <c r="D53" s="349"/>
      <c r="E53" s="330">
        <v>0</v>
      </c>
      <c r="F53" s="330"/>
      <c r="G53" s="329" t="str">
        <f>IF(M88=0,"0",M88)</f>
        <v>0</v>
      </c>
      <c r="H53" s="329"/>
      <c r="I53" s="329"/>
      <c r="J53" s="329">
        <f>+G53+E53</f>
        <v>0</v>
      </c>
      <c r="K53" s="329"/>
      <c r="L53" s="329">
        <f>+C53+J53</f>
        <v>0</v>
      </c>
      <c r="M53" s="349"/>
      <c r="N53" s="1"/>
    </row>
    <row r="54" spans="1:14" ht="12.75">
      <c r="A54" s="368" t="s">
        <v>28</v>
      </c>
      <c r="B54" s="369"/>
      <c r="C54" s="333">
        <f>+C51+C52+C53</f>
        <v>0</v>
      </c>
      <c r="D54" s="352"/>
      <c r="E54" s="333">
        <f>+E51+E52+E53</f>
        <v>0</v>
      </c>
      <c r="F54" s="352"/>
      <c r="G54" s="333">
        <f>+G51+G52+G53</f>
        <v>0</v>
      </c>
      <c r="H54" s="334"/>
      <c r="I54" s="335"/>
      <c r="J54" s="350">
        <f>+J51+J52+J53</f>
        <v>0</v>
      </c>
      <c r="K54" s="351"/>
      <c r="L54" s="350">
        <f>+L51+L52+L53</f>
        <v>0</v>
      </c>
      <c r="M54" s="351"/>
      <c r="N54" s="1"/>
    </row>
    <row r="55" spans="1:14" ht="13.5" thickBot="1">
      <c r="A55" s="366" t="s">
        <v>29</v>
      </c>
      <c r="B55" s="367"/>
      <c r="C55" s="327" t="s">
        <v>147</v>
      </c>
      <c r="D55" s="328"/>
      <c r="E55" s="353">
        <f>+E54+E50</f>
        <v>0</v>
      </c>
      <c r="F55" s="360"/>
      <c r="G55" s="336">
        <f>+G54+G50</f>
        <v>0</v>
      </c>
      <c r="H55" s="337"/>
      <c r="I55" s="338"/>
      <c r="J55" s="331">
        <f>+J54+J50</f>
        <v>0</v>
      </c>
      <c r="K55" s="332"/>
      <c r="L55" s="327" t="s">
        <v>151</v>
      </c>
      <c r="M55" s="328"/>
      <c r="N55" s="1"/>
    </row>
    <row r="56" spans="1:14" ht="13.5" customHeight="1" thickTop="1">
      <c r="A56" s="28"/>
      <c r="B56" s="28"/>
      <c r="C56" s="82"/>
      <c r="D56" s="82"/>
      <c r="E56" s="83"/>
      <c r="F56" s="83"/>
      <c r="G56" s="81"/>
      <c r="H56" s="82"/>
      <c r="I56" s="82"/>
      <c r="J56" s="83"/>
      <c r="K56" s="83"/>
      <c r="L56" s="82"/>
      <c r="M56" s="82"/>
      <c r="N56" s="1"/>
    </row>
    <row r="57" spans="1:14" ht="13.5" thickBot="1">
      <c r="A57" s="371" t="s">
        <v>159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1"/>
    </row>
    <row r="58" spans="1:14" ht="13.5" thickTop="1">
      <c r="A58" s="21"/>
      <c r="B58" s="20"/>
      <c r="C58" s="377" t="s">
        <v>44</v>
      </c>
      <c r="D58" s="377"/>
      <c r="E58" s="377"/>
      <c r="F58" s="377"/>
      <c r="G58" s="377"/>
      <c r="H58" s="377"/>
      <c r="I58" s="377"/>
      <c r="J58" s="378" t="s">
        <v>117</v>
      </c>
      <c r="K58" s="379"/>
      <c r="L58" s="21"/>
      <c r="M58" s="20"/>
      <c r="N58" s="1"/>
    </row>
    <row r="59" spans="1:14" ht="12.75">
      <c r="A59" s="57"/>
      <c r="B59" s="58"/>
      <c r="C59" s="213" t="s">
        <v>45</v>
      </c>
      <c r="D59" s="228"/>
      <c r="E59" s="228"/>
      <c r="F59" s="228"/>
      <c r="G59" s="228"/>
      <c r="H59" s="228"/>
      <c r="I59" s="229"/>
      <c r="J59" s="219" t="s">
        <v>114</v>
      </c>
      <c r="K59" s="265"/>
      <c r="L59" s="13" t="s">
        <v>55</v>
      </c>
      <c r="M59" s="14"/>
      <c r="N59" s="1"/>
    </row>
    <row r="60" spans="1:14" ht="12.75">
      <c r="A60" s="57"/>
      <c r="B60" s="58"/>
      <c r="C60" s="37"/>
      <c r="D60" s="48"/>
      <c r="E60" s="37"/>
      <c r="F60" s="68"/>
      <c r="G60" s="22"/>
      <c r="H60" s="68"/>
      <c r="I60" s="23"/>
      <c r="J60" s="219" t="s">
        <v>115</v>
      </c>
      <c r="K60" s="265"/>
      <c r="L60" s="219" t="s">
        <v>52</v>
      </c>
      <c r="M60" s="265"/>
      <c r="N60" s="1"/>
    </row>
    <row r="61" spans="1:14" ht="12.75">
      <c r="A61" s="219" t="s">
        <v>46</v>
      </c>
      <c r="B61" s="265"/>
      <c r="C61" s="219" t="s">
        <v>50</v>
      </c>
      <c r="D61" s="265"/>
      <c r="E61" s="219" t="s">
        <v>51</v>
      </c>
      <c r="F61" s="227"/>
      <c r="G61" s="12"/>
      <c r="H61" s="227"/>
      <c r="I61" s="265"/>
      <c r="J61" s="219" t="s">
        <v>53</v>
      </c>
      <c r="K61" s="265"/>
      <c r="L61" s="219" t="s">
        <v>56</v>
      </c>
      <c r="M61" s="265"/>
      <c r="N61" s="1"/>
    </row>
    <row r="62" spans="1:14" ht="12.75">
      <c r="A62" s="219" t="s">
        <v>47</v>
      </c>
      <c r="B62" s="265"/>
      <c r="C62" s="219" t="s">
        <v>116</v>
      </c>
      <c r="D62" s="265"/>
      <c r="E62" s="219" t="s">
        <v>240</v>
      </c>
      <c r="F62" s="227"/>
      <c r="G62" s="219" t="s">
        <v>40</v>
      </c>
      <c r="H62" s="227"/>
      <c r="I62" s="265"/>
      <c r="J62" s="219" t="s">
        <v>54</v>
      </c>
      <c r="K62" s="265"/>
      <c r="L62" s="219" t="s">
        <v>140</v>
      </c>
      <c r="M62" s="265"/>
      <c r="N62" s="1"/>
    </row>
    <row r="63" spans="1:14" ht="12.75">
      <c r="A63" s="219" t="s">
        <v>48</v>
      </c>
      <c r="B63" s="265"/>
      <c r="C63" s="219" t="s">
        <v>141</v>
      </c>
      <c r="D63" s="265"/>
      <c r="E63" s="219" t="s">
        <v>241</v>
      </c>
      <c r="F63" s="227"/>
      <c r="G63" s="219" t="s">
        <v>143</v>
      </c>
      <c r="H63" s="227"/>
      <c r="I63" s="265"/>
      <c r="J63" s="219" t="s">
        <v>31</v>
      </c>
      <c r="K63" s="265"/>
      <c r="L63" s="219" t="s">
        <v>142</v>
      </c>
      <c r="M63" s="265"/>
      <c r="N63" s="1"/>
    </row>
    <row r="64" spans="1:14" ht="12.75">
      <c r="A64" s="219" t="s">
        <v>49</v>
      </c>
      <c r="B64" s="265"/>
      <c r="C64" s="213"/>
      <c r="D64" s="229"/>
      <c r="E64" s="86"/>
      <c r="F64" s="63"/>
      <c r="G64" s="219" t="s">
        <v>146</v>
      </c>
      <c r="H64" s="227"/>
      <c r="I64" s="227"/>
      <c r="J64" s="219" t="s">
        <v>182</v>
      </c>
      <c r="K64" s="265"/>
      <c r="L64" s="13"/>
      <c r="M64" s="14"/>
      <c r="N64" s="1"/>
    </row>
    <row r="65" spans="1:14" ht="12.75">
      <c r="A65" s="57"/>
      <c r="B65" s="58"/>
      <c r="C65" s="45" t="s">
        <v>144</v>
      </c>
      <c r="D65" s="41" t="s">
        <v>145</v>
      </c>
      <c r="E65" s="70" t="s">
        <v>144</v>
      </c>
      <c r="F65" s="45" t="s">
        <v>145</v>
      </c>
      <c r="J65" s="12"/>
      <c r="K65" s="11"/>
      <c r="L65" s="13"/>
      <c r="M65" s="14"/>
      <c r="N65" s="1"/>
    </row>
    <row r="66" spans="1:14" ht="12.75">
      <c r="A66" s="97"/>
      <c r="B66" s="15"/>
      <c r="C66" s="69" t="s">
        <v>73</v>
      </c>
      <c r="D66" s="51" t="s">
        <v>74</v>
      </c>
      <c r="E66" s="50" t="s">
        <v>75</v>
      </c>
      <c r="F66" s="69" t="s">
        <v>76</v>
      </c>
      <c r="G66" s="274" t="s">
        <v>77</v>
      </c>
      <c r="H66" s="293"/>
      <c r="I66" s="275"/>
      <c r="J66" s="274" t="s">
        <v>68</v>
      </c>
      <c r="K66" s="275"/>
      <c r="L66" s="274" t="s">
        <v>69</v>
      </c>
      <c r="M66" s="275"/>
      <c r="N66" s="1"/>
    </row>
    <row r="67" spans="1:14" ht="12.75">
      <c r="A67" s="165" t="s">
        <v>249</v>
      </c>
      <c r="B67" s="176" t="s">
        <v>271</v>
      </c>
      <c r="C67" s="142">
        <v>0</v>
      </c>
      <c r="D67" s="142">
        <v>0</v>
      </c>
      <c r="E67" s="142">
        <v>0</v>
      </c>
      <c r="F67" s="142">
        <v>0</v>
      </c>
      <c r="G67" s="370">
        <f>+C67+D67+E67+F67</f>
        <v>0</v>
      </c>
      <c r="H67" s="363"/>
      <c r="I67" s="363"/>
      <c r="J67" s="382">
        <v>0</v>
      </c>
      <c r="K67" s="383"/>
      <c r="L67" s="370">
        <f>+G67-J67</f>
        <v>0</v>
      </c>
      <c r="M67" s="381"/>
      <c r="N67" s="1"/>
    </row>
    <row r="68" spans="1:14" ht="12.75">
      <c r="A68" s="346" t="s">
        <v>27</v>
      </c>
      <c r="B68" s="346"/>
      <c r="C68" s="143">
        <f>+C67</f>
        <v>0</v>
      </c>
      <c r="D68" s="143">
        <f>+D67</f>
        <v>0</v>
      </c>
      <c r="E68" s="143">
        <f>+E67</f>
        <v>0</v>
      </c>
      <c r="F68" s="143">
        <f>+F67</f>
        <v>0</v>
      </c>
      <c r="G68" s="329">
        <f>+G67</f>
        <v>0</v>
      </c>
      <c r="H68" s="329"/>
      <c r="I68" s="329"/>
      <c r="J68" s="329">
        <f>+J67</f>
        <v>0</v>
      </c>
      <c r="K68" s="329"/>
      <c r="L68" s="329">
        <f>+L67</f>
        <v>0</v>
      </c>
      <c r="M68" s="329"/>
      <c r="N68" s="1"/>
    </row>
    <row r="69" spans="1:14" ht="12.75">
      <c r="A69" s="99" t="s">
        <v>270</v>
      </c>
      <c r="B69" s="27"/>
      <c r="C69" s="142">
        <v>0</v>
      </c>
      <c r="D69" s="142">
        <v>0</v>
      </c>
      <c r="E69" s="142">
        <v>0</v>
      </c>
      <c r="F69" s="142">
        <v>0</v>
      </c>
      <c r="G69" s="329">
        <f>+C69+D69+E69+F69</f>
        <v>0</v>
      </c>
      <c r="H69" s="329"/>
      <c r="I69" s="329"/>
      <c r="J69" s="330">
        <v>0</v>
      </c>
      <c r="K69" s="330"/>
      <c r="L69" s="329">
        <f>+G69-J69</f>
        <v>0</v>
      </c>
      <c r="M69" s="329"/>
      <c r="N69" s="1"/>
    </row>
    <row r="70" spans="1:14" ht="12.75">
      <c r="A70" s="99" t="s">
        <v>267</v>
      </c>
      <c r="B70" s="95"/>
      <c r="C70" s="142">
        <v>0</v>
      </c>
      <c r="D70" s="142">
        <v>0</v>
      </c>
      <c r="E70" s="142">
        <v>0</v>
      </c>
      <c r="F70" s="142">
        <v>0</v>
      </c>
      <c r="G70" s="329">
        <f>+C70+D70+E70+F70</f>
        <v>0</v>
      </c>
      <c r="H70" s="329"/>
      <c r="I70" s="329"/>
      <c r="J70" s="330">
        <v>0</v>
      </c>
      <c r="K70" s="330"/>
      <c r="L70" s="329">
        <f>+G70-J70</f>
        <v>0</v>
      </c>
      <c r="M70" s="329"/>
      <c r="N70" s="1"/>
    </row>
    <row r="71" spans="1:14" ht="12.75">
      <c r="A71" s="98" t="s">
        <v>269</v>
      </c>
      <c r="B71" s="27"/>
      <c r="C71" s="142">
        <v>0</v>
      </c>
      <c r="D71" s="142">
        <v>0</v>
      </c>
      <c r="E71" s="142">
        <v>0</v>
      </c>
      <c r="F71" s="142">
        <v>0</v>
      </c>
      <c r="G71" s="329">
        <f>+C71+D71+E71+F71</f>
        <v>0</v>
      </c>
      <c r="H71" s="329"/>
      <c r="I71" s="329"/>
      <c r="J71" s="330">
        <v>0</v>
      </c>
      <c r="K71" s="330"/>
      <c r="L71" s="329">
        <f>+G71-J71</f>
        <v>0</v>
      </c>
      <c r="M71" s="329"/>
      <c r="N71" s="1"/>
    </row>
    <row r="72" spans="1:14" ht="12.75">
      <c r="A72" s="368" t="s">
        <v>28</v>
      </c>
      <c r="B72" s="369"/>
      <c r="C72" s="118">
        <f>+C69+C70+C71</f>
        <v>0</v>
      </c>
      <c r="D72" s="118">
        <f>+D69+D70+D71</f>
        <v>0</v>
      </c>
      <c r="E72" s="118">
        <f>+E69+E70+E71</f>
        <v>0</v>
      </c>
      <c r="F72" s="118">
        <f>+F69+F70+F71</f>
        <v>0</v>
      </c>
      <c r="G72" s="333">
        <f>+G69+G70+G71</f>
        <v>0</v>
      </c>
      <c r="H72" s="334"/>
      <c r="I72" s="335"/>
      <c r="J72" s="333">
        <f>+J69+J70+J71</f>
        <v>0</v>
      </c>
      <c r="K72" s="352"/>
      <c r="L72" s="333">
        <f>+L69+L70+L71</f>
        <v>0</v>
      </c>
      <c r="M72" s="352"/>
      <c r="N72" s="1"/>
    </row>
    <row r="73" spans="1:14" ht="13.5" thickBot="1">
      <c r="A73" s="366" t="s">
        <v>29</v>
      </c>
      <c r="B73" s="367"/>
      <c r="C73" s="119">
        <f>+C72+C68</f>
        <v>0</v>
      </c>
      <c r="D73" s="119">
        <f>+D72+D68</f>
        <v>0</v>
      </c>
      <c r="E73" s="119">
        <f>+E72+E68</f>
        <v>0</v>
      </c>
      <c r="F73" s="119">
        <f>+F72+F68</f>
        <v>0</v>
      </c>
      <c r="G73" s="361">
        <f>+G72+G68</f>
        <v>0</v>
      </c>
      <c r="H73" s="362"/>
      <c r="I73" s="328"/>
      <c r="J73" s="353">
        <f>+J72+J68</f>
        <v>0</v>
      </c>
      <c r="K73" s="360"/>
      <c r="L73" s="353">
        <f>+L72+L68</f>
        <v>0</v>
      </c>
      <c r="M73" s="354"/>
      <c r="N73" s="1"/>
    </row>
    <row r="74" spans="1:14" ht="13.5" thickTop="1">
      <c r="A74" s="28"/>
      <c r="B74" s="28"/>
      <c r="C74" s="80"/>
      <c r="D74" s="80"/>
      <c r="E74" s="80"/>
      <c r="F74" s="80"/>
      <c r="G74" s="81"/>
      <c r="H74" s="82"/>
      <c r="I74" s="82"/>
      <c r="J74" s="83"/>
      <c r="K74" s="83"/>
      <c r="L74" s="83"/>
      <c r="M74" s="83"/>
      <c r="N74" s="1"/>
    </row>
    <row r="75" spans="1:14" ht="14.25" customHeight="1">
      <c r="A75" s="240" t="s">
        <v>164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20"/>
      <c r="N75" s="1"/>
    </row>
    <row r="76" spans="1:14" ht="13.5" thickBot="1">
      <c r="A76" s="359" t="s">
        <v>165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211"/>
      <c r="N76" s="1"/>
    </row>
    <row r="77" spans="1:14" ht="13.5" thickTop="1">
      <c r="A77" s="13"/>
      <c r="B77" s="14"/>
      <c r="C77" s="14"/>
      <c r="D77" s="38"/>
      <c r="E77" s="219" t="s">
        <v>257</v>
      </c>
      <c r="F77" s="227"/>
      <c r="G77" s="227"/>
      <c r="H77" s="227"/>
      <c r="I77" s="265"/>
      <c r="J77" s="219" t="s">
        <v>102</v>
      </c>
      <c r="K77" s="227"/>
      <c r="L77" s="227"/>
      <c r="M77" s="246"/>
      <c r="N77" s="57"/>
    </row>
    <row r="78" spans="1:14" ht="12.75">
      <c r="A78" s="13"/>
      <c r="B78" s="58"/>
      <c r="C78" s="8" t="s">
        <v>250</v>
      </c>
      <c r="D78" s="38"/>
      <c r="E78" s="165"/>
      <c r="F78" s="182" t="s">
        <v>258</v>
      </c>
      <c r="G78" s="184" t="s">
        <v>274</v>
      </c>
      <c r="H78" s="182"/>
      <c r="I78" s="181"/>
      <c r="J78" s="213" t="s">
        <v>103</v>
      </c>
      <c r="K78" s="228"/>
      <c r="L78" s="228"/>
      <c r="M78" s="312"/>
      <c r="N78" s="57"/>
    </row>
    <row r="79" spans="1:14" ht="12.75">
      <c r="A79" s="12"/>
      <c r="B79" s="58"/>
      <c r="C79" s="167" t="s">
        <v>251</v>
      </c>
      <c r="D79" s="38" t="s">
        <v>96</v>
      </c>
      <c r="E79" s="243" t="s">
        <v>99</v>
      </c>
      <c r="F79" s="265"/>
      <c r="G79" s="219" t="s">
        <v>125</v>
      </c>
      <c r="H79" s="265"/>
      <c r="I79" s="43" t="s">
        <v>40</v>
      </c>
      <c r="J79" s="43" t="s">
        <v>273</v>
      </c>
      <c r="K79" s="183" t="s">
        <v>249</v>
      </c>
      <c r="L79" s="177" t="s">
        <v>274</v>
      </c>
      <c r="M79" s="43" t="s">
        <v>130</v>
      </c>
      <c r="N79" s="57"/>
    </row>
    <row r="80" spans="1:14" ht="12.75">
      <c r="A80" s="12" t="s">
        <v>93</v>
      </c>
      <c r="B80" s="58"/>
      <c r="C80" s="8" t="s">
        <v>253</v>
      </c>
      <c r="D80" s="38" t="s">
        <v>97</v>
      </c>
      <c r="E80" s="219" t="s">
        <v>100</v>
      </c>
      <c r="F80" s="265"/>
      <c r="G80" s="219" t="s">
        <v>126</v>
      </c>
      <c r="H80" s="265"/>
      <c r="I80" s="38" t="s">
        <v>96</v>
      </c>
      <c r="J80" s="38" t="s">
        <v>256</v>
      </c>
      <c r="K80" s="219" t="s">
        <v>256</v>
      </c>
      <c r="L80" s="221"/>
      <c r="M80" s="38" t="s">
        <v>131</v>
      </c>
      <c r="N80" s="57"/>
    </row>
    <row r="81" spans="1:14" ht="12.75">
      <c r="A81" s="12" t="s">
        <v>94</v>
      </c>
      <c r="B81" s="58"/>
      <c r="C81" s="8" t="s">
        <v>252</v>
      </c>
      <c r="D81" s="38" t="s">
        <v>98</v>
      </c>
      <c r="E81" s="219" t="s">
        <v>101</v>
      </c>
      <c r="F81" s="265"/>
      <c r="G81" s="219" t="s">
        <v>127</v>
      </c>
      <c r="H81" s="265"/>
      <c r="I81" s="38" t="s">
        <v>97</v>
      </c>
      <c r="J81" s="38" t="s">
        <v>132</v>
      </c>
      <c r="K81" s="219" t="s">
        <v>171</v>
      </c>
      <c r="L81" s="246"/>
      <c r="M81" s="38" t="s">
        <v>247</v>
      </c>
      <c r="N81" s="57"/>
    </row>
    <row r="82" spans="1:14" ht="12.75">
      <c r="A82" s="13"/>
      <c r="B82" s="58"/>
      <c r="C82" s="8" t="s">
        <v>95</v>
      </c>
      <c r="D82" s="53"/>
      <c r="E82" s="219" t="s">
        <v>213</v>
      </c>
      <c r="F82" s="265"/>
      <c r="G82" s="219" t="s">
        <v>128</v>
      </c>
      <c r="H82" s="265"/>
      <c r="I82" s="38" t="s">
        <v>169</v>
      </c>
      <c r="J82" s="38" t="s">
        <v>170</v>
      </c>
      <c r="K82" s="219"/>
      <c r="L82" s="246"/>
      <c r="M82" s="38" t="s">
        <v>172</v>
      </c>
      <c r="N82" s="57"/>
    </row>
    <row r="83" spans="1:14" ht="12.75">
      <c r="A83" s="13"/>
      <c r="B83" s="14"/>
      <c r="C83" s="54"/>
      <c r="D83" s="53"/>
      <c r="E83" s="219"/>
      <c r="F83" s="265"/>
      <c r="G83" s="219"/>
      <c r="H83" s="265"/>
      <c r="I83" s="38"/>
      <c r="J83" s="46" t="s">
        <v>129</v>
      </c>
      <c r="K83" s="219"/>
      <c r="L83" s="246"/>
      <c r="M83" s="38" t="s">
        <v>173</v>
      </c>
      <c r="N83" s="57"/>
    </row>
    <row r="84" spans="1:14" ht="12.75">
      <c r="A84" s="97"/>
      <c r="B84" s="174"/>
      <c r="C84" s="168" t="s">
        <v>70</v>
      </c>
      <c r="D84" s="47" t="s">
        <v>71</v>
      </c>
      <c r="E84" s="358" t="s">
        <v>72</v>
      </c>
      <c r="F84" s="410"/>
      <c r="G84" s="411" t="s">
        <v>148</v>
      </c>
      <c r="H84" s="412"/>
      <c r="I84" s="44" t="s">
        <v>149</v>
      </c>
      <c r="J84" s="44" t="s">
        <v>166</v>
      </c>
      <c r="K84" s="358" t="s">
        <v>167</v>
      </c>
      <c r="L84" s="312"/>
      <c r="M84" s="44" t="s">
        <v>168</v>
      </c>
      <c r="N84" s="57"/>
    </row>
    <row r="85" spans="1:14" ht="12.75">
      <c r="A85" s="175" t="s">
        <v>249</v>
      </c>
      <c r="B85" s="176" t="s">
        <v>271</v>
      </c>
      <c r="C85" s="169">
        <f>+'Page 2'!E36+'Page 2'!G36-'Page 2'!J36</f>
        <v>0</v>
      </c>
      <c r="D85" s="146" t="str">
        <f>IF(ISERROR(C85/$C$89),"0 ",(C85/$C$89))</f>
        <v>0 </v>
      </c>
      <c r="E85" s="387">
        <f>+D85/2</f>
        <v>0</v>
      </c>
      <c r="F85" s="387"/>
      <c r="G85" s="388">
        <v>0</v>
      </c>
      <c r="H85" s="389"/>
      <c r="I85" s="132">
        <f>+E85+G85</f>
        <v>0</v>
      </c>
      <c r="J85" s="147">
        <f>+$J$89*I85</f>
        <v>0</v>
      </c>
      <c r="K85" s="330">
        <v>0</v>
      </c>
      <c r="L85" s="348"/>
      <c r="M85" s="148">
        <f>+J85+K85</f>
        <v>0</v>
      </c>
      <c r="N85" s="57"/>
    </row>
    <row r="86" spans="1:14" ht="12.75">
      <c r="A86" s="172" t="s">
        <v>270</v>
      </c>
      <c r="B86" s="166"/>
      <c r="C86" s="169">
        <f>+'Page 2'!E37+'Page 2'!G37-'Page 2'!J37</f>
        <v>0</v>
      </c>
      <c r="D86" s="146" t="str">
        <f>IF(ISERROR(C86/$C$89),"0 ",(C86/$C$89))</f>
        <v>0 </v>
      </c>
      <c r="E86" s="387">
        <f>+D86/2</f>
        <v>0</v>
      </c>
      <c r="F86" s="387"/>
      <c r="G86" s="388">
        <v>0</v>
      </c>
      <c r="H86" s="389"/>
      <c r="I86" s="132">
        <f>+E86+G86</f>
        <v>0</v>
      </c>
      <c r="J86" s="133">
        <f>+$J$89*I86</f>
        <v>0</v>
      </c>
      <c r="K86" s="330">
        <v>0</v>
      </c>
      <c r="L86" s="348"/>
      <c r="M86" s="111">
        <f>+K86+J86</f>
        <v>0</v>
      </c>
      <c r="N86" s="57"/>
    </row>
    <row r="87" spans="1:14" ht="12.75">
      <c r="A87" s="172" t="s">
        <v>267</v>
      </c>
      <c r="B87" s="166"/>
      <c r="C87" s="169">
        <f>+'Page 2'!E38+'Page 2'!G38-'Page 2'!J38</f>
        <v>0</v>
      </c>
      <c r="D87" s="146" t="str">
        <f>IF(ISERROR(C87/$C$89),"0 ",(C87/$C$89))</f>
        <v>0 </v>
      </c>
      <c r="E87" s="387">
        <f>+D87/2</f>
        <v>0</v>
      </c>
      <c r="F87" s="387"/>
      <c r="G87" s="388">
        <v>0</v>
      </c>
      <c r="H87" s="389"/>
      <c r="I87" s="132">
        <f>+E87+G87</f>
        <v>0</v>
      </c>
      <c r="J87" s="133">
        <f>+$J$89*I87</f>
        <v>0</v>
      </c>
      <c r="K87" s="330">
        <v>0</v>
      </c>
      <c r="L87" s="348"/>
      <c r="M87" s="111">
        <f>+K87+J87</f>
        <v>0</v>
      </c>
      <c r="N87" s="57"/>
    </row>
    <row r="88" spans="1:14" ht="12.75">
      <c r="A88" s="172" t="s">
        <v>269</v>
      </c>
      <c r="B88" s="174"/>
      <c r="C88" s="169">
        <f>+'Page 2'!E39+'Page 2'!G39-'Page 2'!J39</f>
        <v>0</v>
      </c>
      <c r="D88" s="146" t="str">
        <f>IF(ISERROR(C88/$C$89),"0 ",(C88/$C$89))</f>
        <v>0 </v>
      </c>
      <c r="E88" s="387">
        <f>+D88/2</f>
        <v>0</v>
      </c>
      <c r="F88" s="387"/>
      <c r="G88" s="385">
        <v>0</v>
      </c>
      <c r="H88" s="386"/>
      <c r="I88" s="132">
        <f>+E88+G88</f>
        <v>0</v>
      </c>
      <c r="J88" s="133">
        <f>+$J$89*I88</f>
        <v>0</v>
      </c>
      <c r="K88" s="355" t="s">
        <v>123</v>
      </c>
      <c r="L88" s="356"/>
      <c r="M88" s="111">
        <f>+J88</f>
        <v>0</v>
      </c>
      <c r="N88" s="57"/>
    </row>
    <row r="89" spans="1:14" ht="13.5" thickBot="1">
      <c r="A89" s="173" t="s">
        <v>18</v>
      </c>
      <c r="B89" s="171"/>
      <c r="C89" s="170">
        <f>SUM(C85:C88)</f>
        <v>0</v>
      </c>
      <c r="D89" s="110">
        <f>SUM(D85:D88)</f>
        <v>0</v>
      </c>
      <c r="E89" s="408">
        <f>SUM(E85:F88)</f>
        <v>0</v>
      </c>
      <c r="F89" s="409"/>
      <c r="G89" s="408">
        <f>SUM(G85:H88)</f>
        <v>0</v>
      </c>
      <c r="H89" s="409"/>
      <c r="I89" s="109">
        <f>SUM(I85:I88)</f>
        <v>0</v>
      </c>
      <c r="J89" s="117">
        <v>0</v>
      </c>
      <c r="K89" s="357">
        <f>SUM(K85:K88)</f>
        <v>0</v>
      </c>
      <c r="L89" s="317"/>
      <c r="M89" s="149">
        <f>SUM(M85:M88)</f>
        <v>0</v>
      </c>
      <c r="N89" s="57"/>
    </row>
    <row r="90" spans="1:14" ht="13.5" thickTop="1">
      <c r="A90" s="27" t="s">
        <v>174</v>
      </c>
      <c r="B90" s="7"/>
      <c r="C90" s="7"/>
      <c r="D90" s="12"/>
      <c r="E90" s="8"/>
      <c r="F90" s="8"/>
      <c r="G90" s="7"/>
      <c r="H90" s="7"/>
      <c r="I90" s="7"/>
      <c r="N90" s="1"/>
    </row>
    <row r="91" spans="1:14" ht="12.75">
      <c r="A91" s="162" t="s">
        <v>246</v>
      </c>
      <c r="B91" s="161"/>
      <c r="C91" s="161"/>
      <c r="D91" s="161"/>
      <c r="E91" s="161"/>
      <c r="F91" s="161"/>
      <c r="G91" s="161"/>
      <c r="H91" s="161"/>
      <c r="I91" s="161"/>
      <c r="J91" s="161"/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</sheetData>
  <sheetProtection sheet="1" objects="1" scenarios="1"/>
  <mergeCells count="296">
    <mergeCell ref="L24:M24"/>
    <mergeCell ref="E87:F87"/>
    <mergeCell ref="E77:I77"/>
    <mergeCell ref="G87:H87"/>
    <mergeCell ref="G79:H79"/>
    <mergeCell ref="G80:H80"/>
    <mergeCell ref="G81:H81"/>
    <mergeCell ref="G41:I41"/>
    <mergeCell ref="G82:H82"/>
    <mergeCell ref="G49:I49"/>
    <mergeCell ref="G37:I37"/>
    <mergeCell ref="G89:H89"/>
    <mergeCell ref="E88:F88"/>
    <mergeCell ref="G83:H83"/>
    <mergeCell ref="E84:F84"/>
    <mergeCell ref="G84:H84"/>
    <mergeCell ref="E83:F83"/>
    <mergeCell ref="E89:F89"/>
    <mergeCell ref="G40:I40"/>
    <mergeCell ref="G39:I39"/>
    <mergeCell ref="A40:B40"/>
    <mergeCell ref="C40:D40"/>
    <mergeCell ref="C64:D64"/>
    <mergeCell ref="E63:F63"/>
    <mergeCell ref="C63:D63"/>
    <mergeCell ref="E43:K43"/>
    <mergeCell ref="E40:F40"/>
    <mergeCell ref="A38:B38"/>
    <mergeCell ref="A39:B39"/>
    <mergeCell ref="C38:D38"/>
    <mergeCell ref="C39:D39"/>
    <mergeCell ref="A36:B36"/>
    <mergeCell ref="G38:I38"/>
    <mergeCell ref="E39:F39"/>
    <mergeCell ref="G36:I36"/>
    <mergeCell ref="E36:F36"/>
    <mergeCell ref="E38:F38"/>
    <mergeCell ref="A32:B32"/>
    <mergeCell ref="H32:I32"/>
    <mergeCell ref="E37:F37"/>
    <mergeCell ref="C34:D34"/>
    <mergeCell ref="C37:D37"/>
    <mergeCell ref="G34:I34"/>
    <mergeCell ref="E34:F34"/>
    <mergeCell ref="E35:F35"/>
    <mergeCell ref="G35:I35"/>
    <mergeCell ref="A37:B37"/>
    <mergeCell ref="L30:M30"/>
    <mergeCell ref="L31:M31"/>
    <mergeCell ref="L32:M32"/>
    <mergeCell ref="C30:D30"/>
    <mergeCell ref="E30:F30"/>
    <mergeCell ref="E31:F31"/>
    <mergeCell ref="J32:K32"/>
    <mergeCell ref="C32:D32"/>
    <mergeCell ref="J30:K30"/>
    <mergeCell ref="A31:B31"/>
    <mergeCell ref="J31:K31"/>
    <mergeCell ref="A30:B30"/>
    <mergeCell ref="G30:I30"/>
    <mergeCell ref="G31:I31"/>
    <mergeCell ref="E29:F29"/>
    <mergeCell ref="C31:D31"/>
    <mergeCell ref="C29:D29"/>
    <mergeCell ref="L37:M37"/>
    <mergeCell ref="J37:K37"/>
    <mergeCell ref="J36:K36"/>
    <mergeCell ref="J35:K35"/>
    <mergeCell ref="L35:M35"/>
    <mergeCell ref="L36:M36"/>
    <mergeCell ref="L34:M34"/>
    <mergeCell ref="A26:M26"/>
    <mergeCell ref="A27:B27"/>
    <mergeCell ref="J27:K27"/>
    <mergeCell ref="L27:M27"/>
    <mergeCell ref="L28:M28"/>
    <mergeCell ref="A29:B29"/>
    <mergeCell ref="J29:K29"/>
    <mergeCell ref="L29:M29"/>
    <mergeCell ref="A28:B28"/>
    <mergeCell ref="A21:B21"/>
    <mergeCell ref="A22:B22"/>
    <mergeCell ref="A23:B23"/>
    <mergeCell ref="G20:I20"/>
    <mergeCell ref="L38:M38"/>
    <mergeCell ref="J38:K38"/>
    <mergeCell ref="C21:D21"/>
    <mergeCell ref="C22:D22"/>
    <mergeCell ref="E21:F21"/>
    <mergeCell ref="A24:B24"/>
    <mergeCell ref="J19:K19"/>
    <mergeCell ref="L19:M19"/>
    <mergeCell ref="J20:K20"/>
    <mergeCell ref="L20:M20"/>
    <mergeCell ref="G24:I24"/>
    <mergeCell ref="J21:K21"/>
    <mergeCell ref="J22:K22"/>
    <mergeCell ref="L21:M21"/>
    <mergeCell ref="G21:I21"/>
    <mergeCell ref="J24:K24"/>
    <mergeCell ref="A16:B16"/>
    <mergeCell ref="E16:F16"/>
    <mergeCell ref="E17:F17"/>
    <mergeCell ref="E18:F18"/>
    <mergeCell ref="G17:I17"/>
    <mergeCell ref="G18:I18"/>
    <mergeCell ref="C15:D15"/>
    <mergeCell ref="C16:D16"/>
    <mergeCell ref="G15:I15"/>
    <mergeCell ref="G16:I16"/>
    <mergeCell ref="J15:K15"/>
    <mergeCell ref="L15:M15"/>
    <mergeCell ref="G88:H88"/>
    <mergeCell ref="E85:F85"/>
    <mergeCell ref="G85:H85"/>
    <mergeCell ref="E86:F86"/>
    <mergeCell ref="G86:H86"/>
    <mergeCell ref="A18:B18"/>
    <mergeCell ref="E22:F22"/>
    <mergeCell ref="C20:D20"/>
    <mergeCell ref="E20:F20"/>
    <mergeCell ref="G23:I23"/>
    <mergeCell ref="C17:D17"/>
    <mergeCell ref="C18:D18"/>
    <mergeCell ref="A17:B17"/>
    <mergeCell ref="J17:K17"/>
    <mergeCell ref="J16:K16"/>
    <mergeCell ref="A1:M1"/>
    <mergeCell ref="A3:M3"/>
    <mergeCell ref="A5:M5"/>
    <mergeCell ref="A6:M6"/>
    <mergeCell ref="A11:M11"/>
    <mergeCell ref="J34:K34"/>
    <mergeCell ref="A15:B15"/>
    <mergeCell ref="A13:M13"/>
    <mergeCell ref="A14:B14"/>
    <mergeCell ref="H14:I14"/>
    <mergeCell ref="J14:K14"/>
    <mergeCell ref="L14:M14"/>
    <mergeCell ref="E15:F15"/>
    <mergeCell ref="J18:K18"/>
    <mergeCell ref="L18:M18"/>
    <mergeCell ref="J64:K64"/>
    <mergeCell ref="L16:M16"/>
    <mergeCell ref="L39:M39"/>
    <mergeCell ref="L40:M40"/>
    <mergeCell ref="J41:K41"/>
    <mergeCell ref="J40:K40"/>
    <mergeCell ref="J39:K39"/>
    <mergeCell ref="L41:M41"/>
    <mergeCell ref="L17:M17"/>
    <mergeCell ref="J33:K33"/>
    <mergeCell ref="A62:B62"/>
    <mergeCell ref="J60:K60"/>
    <mergeCell ref="C61:D61"/>
    <mergeCell ref="H61:I61"/>
    <mergeCell ref="J61:K61"/>
    <mergeCell ref="C62:D62"/>
    <mergeCell ref="A61:B61"/>
    <mergeCell ref="A41:B41"/>
    <mergeCell ref="C58:I58"/>
    <mergeCell ref="J58:K58"/>
    <mergeCell ref="E41:F41"/>
    <mergeCell ref="A44:B44"/>
    <mergeCell ref="C44:D44"/>
    <mergeCell ref="C52:D52"/>
    <mergeCell ref="C53:D53"/>
    <mergeCell ref="E49:F49"/>
    <mergeCell ref="C46:D46"/>
    <mergeCell ref="L43:M43"/>
    <mergeCell ref="L46:M46"/>
    <mergeCell ref="L47:M47"/>
    <mergeCell ref="L48:M48"/>
    <mergeCell ref="L44:M44"/>
    <mergeCell ref="L45:M45"/>
    <mergeCell ref="E44:K44"/>
    <mergeCell ref="E51:F51"/>
    <mergeCell ref="A45:B45"/>
    <mergeCell ref="C45:D45"/>
    <mergeCell ref="L60:M60"/>
    <mergeCell ref="A50:B50"/>
    <mergeCell ref="C50:D50"/>
    <mergeCell ref="A46:B46"/>
    <mergeCell ref="J47:K47"/>
    <mergeCell ref="A47:B47"/>
    <mergeCell ref="G46:I46"/>
    <mergeCell ref="E46:F46"/>
    <mergeCell ref="J46:K46"/>
    <mergeCell ref="C51:D51"/>
    <mergeCell ref="G47:I47"/>
    <mergeCell ref="G48:I48"/>
    <mergeCell ref="J48:K48"/>
    <mergeCell ref="J51:K51"/>
    <mergeCell ref="C48:D48"/>
    <mergeCell ref="C49:D49"/>
    <mergeCell ref="E50:F50"/>
    <mergeCell ref="L51:M51"/>
    <mergeCell ref="J71:K71"/>
    <mergeCell ref="J59:K59"/>
    <mergeCell ref="E45:K45"/>
    <mergeCell ref="E48:F48"/>
    <mergeCell ref="E55:F55"/>
    <mergeCell ref="C59:I59"/>
    <mergeCell ref="G70:I70"/>
    <mergeCell ref="G71:I71"/>
    <mergeCell ref="G68:I68"/>
    <mergeCell ref="E61:F61"/>
    <mergeCell ref="G64:I64"/>
    <mergeCell ref="G63:I63"/>
    <mergeCell ref="G67:I67"/>
    <mergeCell ref="G66:I66"/>
    <mergeCell ref="G51:I51"/>
    <mergeCell ref="G52:I52"/>
    <mergeCell ref="G53:I53"/>
    <mergeCell ref="A57:M57"/>
    <mergeCell ref="J54:K54"/>
    <mergeCell ref="J53:K53"/>
    <mergeCell ref="L55:M55"/>
    <mergeCell ref="L71:M71"/>
    <mergeCell ref="L68:M68"/>
    <mergeCell ref="L69:M69"/>
    <mergeCell ref="L70:M70"/>
    <mergeCell ref="L67:M67"/>
    <mergeCell ref="J67:K67"/>
    <mergeCell ref="L66:M66"/>
    <mergeCell ref="L63:M63"/>
    <mergeCell ref="E82:F82"/>
    <mergeCell ref="A55:B55"/>
    <mergeCell ref="A54:B54"/>
    <mergeCell ref="C54:D54"/>
    <mergeCell ref="C55:D55"/>
    <mergeCell ref="A68:B68"/>
    <mergeCell ref="A72:B72"/>
    <mergeCell ref="A73:B73"/>
    <mergeCell ref="A64:B64"/>
    <mergeCell ref="E81:F81"/>
    <mergeCell ref="A63:B63"/>
    <mergeCell ref="L49:M49"/>
    <mergeCell ref="G50:I50"/>
    <mergeCell ref="J49:K49"/>
    <mergeCell ref="J50:K50"/>
    <mergeCell ref="L50:M50"/>
    <mergeCell ref="E62:F62"/>
    <mergeCell ref="E54:F54"/>
    <mergeCell ref="L62:M62"/>
    <mergeCell ref="J52:K52"/>
    <mergeCell ref="J72:K72"/>
    <mergeCell ref="J73:K73"/>
    <mergeCell ref="G73:I73"/>
    <mergeCell ref="G72:I72"/>
    <mergeCell ref="L61:M61"/>
    <mergeCell ref="J62:K62"/>
    <mergeCell ref="G62:I62"/>
    <mergeCell ref="G69:I69"/>
    <mergeCell ref="J66:K66"/>
    <mergeCell ref="J63:K63"/>
    <mergeCell ref="K80:L80"/>
    <mergeCell ref="J77:M77"/>
    <mergeCell ref="A75:M75"/>
    <mergeCell ref="A76:M76"/>
    <mergeCell ref="J78:M78"/>
    <mergeCell ref="E80:F80"/>
    <mergeCell ref="E79:F79"/>
    <mergeCell ref="K88:L88"/>
    <mergeCell ref="K89:L89"/>
    <mergeCell ref="K83:L83"/>
    <mergeCell ref="K84:L84"/>
    <mergeCell ref="K85:L85"/>
    <mergeCell ref="K86:L86"/>
    <mergeCell ref="C8:F8"/>
    <mergeCell ref="H8:L8"/>
    <mergeCell ref="K87:L87"/>
    <mergeCell ref="K81:L81"/>
    <mergeCell ref="K82:L82"/>
    <mergeCell ref="L52:M52"/>
    <mergeCell ref="L53:M53"/>
    <mergeCell ref="L54:M54"/>
    <mergeCell ref="L72:M72"/>
    <mergeCell ref="L73:M73"/>
    <mergeCell ref="C23:D23"/>
    <mergeCell ref="C35:D35"/>
    <mergeCell ref="C36:D36"/>
    <mergeCell ref="E24:F24"/>
    <mergeCell ref="E23:F23"/>
    <mergeCell ref="G22:I22"/>
    <mergeCell ref="G29:I29"/>
    <mergeCell ref="J23:K23"/>
    <mergeCell ref="C41:D41"/>
    <mergeCell ref="J68:K68"/>
    <mergeCell ref="J69:K69"/>
    <mergeCell ref="J70:K70"/>
    <mergeCell ref="J55:K55"/>
    <mergeCell ref="E52:F52"/>
    <mergeCell ref="E53:F53"/>
    <mergeCell ref="G54:I54"/>
    <mergeCell ref="G55:I55"/>
  </mergeCells>
  <printOptions horizontalCentered="1"/>
  <pageMargins left="0" right="0" top="0.4" bottom="0.25" header="0.25" footer="0.25"/>
  <pageSetup horizontalDpi="600" verticalDpi="600" orientation="portrait" paperSize="5" scale="80" r:id="rId1"/>
  <headerFooter alignWithMargins="0">
    <oddFooter>&amp;LPage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spans="1:11" ht="17.25">
      <c r="A1" s="94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24" t="s">
        <v>183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>
      <c r="A3" s="124" t="s">
        <v>254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>
      <c r="A4" s="124" t="s">
        <v>207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">
      <c r="A5" s="124" t="s">
        <v>208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">
      <c r="A6" s="126" t="s">
        <v>248</v>
      </c>
      <c r="B6" s="125"/>
      <c r="C6" s="125"/>
      <c r="D6" s="127"/>
      <c r="F6" s="127"/>
      <c r="G6" s="125"/>
      <c r="H6" s="125"/>
      <c r="I6" s="125"/>
      <c r="J6" s="125"/>
      <c r="K6" s="125"/>
    </row>
    <row r="7" spans="1:2" ht="15">
      <c r="A7" s="126" t="s">
        <v>275</v>
      </c>
      <c r="B7" s="126"/>
    </row>
    <row r="8" spans="1:2" ht="15">
      <c r="A8" s="126" t="s">
        <v>276</v>
      </c>
      <c r="B8" s="126"/>
    </row>
  </sheetData>
  <sheetProtection/>
  <printOptions/>
  <pageMargins left="0.43" right="0.36" top="1" bottom="1" header="0.5" footer="0.5"/>
  <pageSetup horizontalDpi="600" verticalDpi="600" orientation="portrait" paperSize="5" scale="98" r:id="rId1"/>
  <headerFooter alignWithMargins="0">
    <oddFooter>&amp;LPage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Department of Insurance</dc:creator>
  <cp:keywords/>
  <dc:description/>
  <cp:lastModifiedBy>jsviatko</cp:lastModifiedBy>
  <cp:lastPrinted>2004-01-13T14:19:34Z</cp:lastPrinted>
  <dcterms:created xsi:type="dcterms:W3CDTF">2000-05-01T18:24:56Z</dcterms:created>
  <dcterms:modified xsi:type="dcterms:W3CDTF">2018-02-27T20:33:43Z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Joseph A. Sviatko</vt:lpwstr>
  </property>
  <property fmtid="{D5CDD505-2E9C-101B-9397-08002B2CF9AE}" pid="3" name="xd_Signature">
    <vt:lpwstr/>
  </property>
  <property fmtid="{D5CDD505-2E9C-101B-9397-08002B2CF9AE}" pid="4" name="Order">
    <vt:lpwstr>43700.0000000000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Installer, sp19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