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naiconline.sharepoint.com/teams/FilingSolutionsImplementation/OPTins/Marketing/State Information/State Folders/Maryland/Premium Tax/2024/Annual/"/>
    </mc:Choice>
  </mc:AlternateContent>
  <xr:revisionPtr revIDLastSave="145" documentId="8_{95F20FBA-41F5-436E-AE22-A476C5C5B0BB}" xr6:coauthVersionLast="47" xr6:coauthVersionMax="47" xr10:uidLastSave="{A46692FC-792F-43EB-9E37-FE0C059CFC5C}"/>
  <bookViews>
    <workbookView xWindow="38805" yWindow="1995" windowWidth="21360" windowHeight="17865" xr2:uid="{00000000-000D-0000-FFFF-FFFF00000000}"/>
  </bookViews>
  <sheets>
    <sheet name="Annual Premium Tax Statement" sheetId="1" r:id="rId1"/>
  </sheets>
  <definedNames>
    <definedName name="AandHInsPrem">'Annual Premium Tax Statement'!$G$126</definedName>
    <definedName name="AccidentOnly">'Annual Premium Tax Statement'!$C$396</definedName>
    <definedName name="AccidentOnlyExcluded">'Annual Premium Tax Statement'!$D$396</definedName>
    <definedName name="AccTravel">'Annual Premium Tax Statement'!$G$322</definedName>
    <definedName name="Address">'Annual Premium Tax Statement'!$C$9</definedName>
    <definedName name="AllOtherDed">'Annual Premium Tax Statement'!$G$167</definedName>
    <definedName name="AllOtherPrem">'Annual Premium Tax Statement'!$G$128</definedName>
    <definedName name="AllOtherTaxPrem">'Annual Premium Tax Statement'!$G$138</definedName>
    <definedName name="Amended">'Annual Premium Tax Statement'!$G$79</definedName>
    <definedName name="Amounta">'Annual Premium Tax Statement'!$C$221</definedName>
    <definedName name="Amountb">'Annual Premium Tax Statement'!$C$222</definedName>
    <definedName name="Amountc">'Annual Premium Tax Statement'!$C$223</definedName>
    <definedName name="Amountd">'Annual Premium Tax Statement'!$C$224</definedName>
    <definedName name="AmountDue">'Annual Premium Tax Statement'!$H$17</definedName>
    <definedName name="Amounte">'Annual Premium Tax Statement'!$C$225</definedName>
    <definedName name="Amountf">'Annual Premium Tax Statement'!$C$226</definedName>
    <definedName name="Amountg">'Annual Premium Tax Statement'!$C$227</definedName>
    <definedName name="Amounth">'Annual Premium Tax Statement'!$C$228</definedName>
    <definedName name="Amounti">'Annual Premium Tax Statement'!$C$229</definedName>
    <definedName name="Amountj">'Annual Premium Tax Statement'!$C$230</definedName>
    <definedName name="AnnLifePrem">'Annual Premium Tax Statement'!$G$315</definedName>
    <definedName name="AnnuityConsider">'Annual Premium Tax Statement'!$G$120</definedName>
    <definedName name="April">'Annual Premium Tax Statement'!$G$75</definedName>
    <definedName name="AssessablePremiums">'Annual Premium Tax Statement'!$C$409</definedName>
    <definedName name="AssessmentCoCode">'Annual Premium Tax Statement'!$C$383</definedName>
    <definedName name="AssessmentCoName">'Annual Premium Tax Statement'!$C$382</definedName>
    <definedName name="AssessmentDeclared">'Annual Premium Tax Statement'!$C$411</definedName>
    <definedName name="AssessmentExcludedPrem">'Annual Premium Tax Statement'!$C$407</definedName>
    <definedName name="AssessmentFactor">'Annual Premium Tax Statement'!$C$410</definedName>
    <definedName name="AssessmentLTC">'Annual Premium Tax Statement'!$C$400</definedName>
    <definedName name="AssessmentMCAmt">'Annual Premium Tax Statement'!$C$393</definedName>
    <definedName name="AssessmentMCSupp">'Annual Premium Tax Statement'!$C$394</definedName>
    <definedName name="AssessmentOtherPremiums">'Annual Premium Tax Statement'!$C$389</definedName>
    <definedName name="AssessmentPremiums">'Annual Premium Tax Statement'!$C$388</definedName>
    <definedName name="AssessmentReportedPremiums">'Annual Premium Tax Statement'!$C$390</definedName>
    <definedName name="AssessmentStopLoss">'Annual Premium Tax Statement'!$C$401</definedName>
    <definedName name="AttestationDate">'Annual Premium Tax Statement'!$F$100</definedName>
    <definedName name="AttestationOfficial">'Annual Premium Tax Statement'!$A$100</definedName>
    <definedName name="BalanceDue">'Annual Premium Tax Statement'!$G$81</definedName>
    <definedName name="ChCreditforLong">'Annual Premium Tax Statement'!$A$44</definedName>
    <definedName name="ChCreditforNewBus">'Annual Premium Tax Statement'!$A$43</definedName>
    <definedName name="ChCreditforWages">'Annual Premium Tax Statement'!$A$42</definedName>
    <definedName name="ChCreditsforCostsComm">'Annual Premium Tax Statement'!$A$46</definedName>
    <definedName name="ChCreditsforOneMD">'Annual Premium Tax Statement'!$A$45</definedName>
    <definedName name="ChJobTaxCredit">'Annual Premium Tax Statement'!$A$41</definedName>
    <definedName name="ChMDHomeOffice">'Annual Premium Tax Statement'!$A$55</definedName>
    <definedName name="ChSustainableComm">'Annual Premium Tax Statement'!$A$48</definedName>
    <definedName name="ChTaxCreditforInvest">'Annual Premium Tax Statement'!$A$47</definedName>
    <definedName name="CompanyName">'Annual Premium Tax Statement'!$C$8</definedName>
    <definedName name="CompanyType">'Annual Premium Tax Statement'!$C$10</definedName>
    <definedName name="CompHomeState">'Annual Premium Tax Statement'!$G$234</definedName>
    <definedName name="CompName">'Annual Premium Tax Statement'!$C$303</definedName>
    <definedName name="CoNAIC">'Annual Premium Tax Statement'!$C$302</definedName>
    <definedName name="ContactName">'Annual Premium Tax Statement'!$C$363</definedName>
    <definedName name="ContactNumber">'Annual Premium Tax Statement'!$H$363</definedName>
    <definedName name="ContactTitle">'Annual Premium Tax Statement'!$C$364</definedName>
    <definedName name="CreditHealthIns">'Annual Premium Tax Statement'!$G$323</definedName>
    <definedName name="CreditLongTermCare">'Annual Premium Tax Statement'!$G$196</definedName>
    <definedName name="CreditMDStartup">'Annual Premium Tax Statement'!$G$198</definedName>
    <definedName name="CreditNewBus">'Annual Premium Tax Statement'!$G$194</definedName>
    <definedName name="Credits">'Annual Premium Tax Statement'!$G$71</definedName>
    <definedName name="CreditsComm">'Annual Premium Tax Statement'!$G$200</definedName>
    <definedName name="CreditsforWages">'Annual Premium Tax Statement'!$G$192</definedName>
    <definedName name="December">'Annual Premium Tax Statement'!$G$78</definedName>
    <definedName name="DepositType">'Annual Premium Tax Statement'!$G$118</definedName>
    <definedName name="DirectPremAllRisk">'Annual Premium Tax Statement'!$G$134</definedName>
    <definedName name="Disability">'Annual Premium Tax Statement'!$G$321</definedName>
    <definedName name="DisabilityOnly">'Annual Premium Tax Statement'!$C$397</definedName>
    <definedName name="DisabilityOnlyExcluded">'Annual Premium Tax Statement'!$D$397</definedName>
    <definedName name="DividendsPaid">'Annual Premium Tax Statement'!$G$172</definedName>
    <definedName name="DividendsReturn">'Annual Premium Tax Statement'!$G$165</definedName>
    <definedName name="EINCorrect">'Annual Premium Tax Statement'!$A$65</definedName>
    <definedName name="Email1">'Annual Premium Tax Statement'!$G$33</definedName>
    <definedName name="Email2">'Annual Premium Tax Statement'!$G$34</definedName>
    <definedName name="Email3">'Annual Premium Tax Statement'!$G$35</definedName>
    <definedName name="Email4">'Annual Premium Tax Statement'!$G$36</definedName>
    <definedName name="Email5">'Annual Premium Tax Statement'!$G$37</definedName>
    <definedName name="EmployID">'Annual Premium Tax Statement'!$C$64</definedName>
    <definedName name="ExcA">'Annual Premium Tax Statement'!$C$328</definedName>
    <definedName name="ExcAA">'Annual Premium Tax Statement'!$C$336</definedName>
    <definedName name="ExcAAAmt">'Annual Premium Tax Statement'!$G$336</definedName>
    <definedName name="ExcAAmt">'Annual Premium Tax Statement'!$G$328</definedName>
    <definedName name="ExcB">'Annual Premium Tax Statement'!$C$329</definedName>
    <definedName name="ExcBAmt">'Annual Premium Tax Statement'!$G$329</definedName>
    <definedName name="ExcBB">'Annual Premium Tax Statement'!$C$337</definedName>
    <definedName name="ExcBBAmt">'Annual Premium Tax Statement'!$G$337</definedName>
    <definedName name="ExcC">'Annual Premium Tax Statement'!$C$330</definedName>
    <definedName name="ExcCAmt">'Annual Premium Tax Statement'!$G$330</definedName>
    <definedName name="ExcCC">'Annual Premium Tax Statement'!$C$338</definedName>
    <definedName name="ExcCCAmt">'Annual Premium Tax Statement'!$G$338</definedName>
    <definedName name="FedEmplExcluded">'Annual Premium Tax Statement'!$D$395</definedName>
    <definedName name="FedEmployee">'Annual Premium Tax Statement'!$G$354</definedName>
    <definedName name="FedEmployeeHlthBen">'Annual Premium Tax Statement'!$C$395</definedName>
    <definedName name="GrossPremTaxDue">'Annual Premium Tax Statement'!$G$70</definedName>
    <definedName name="HealthBenMGO">'Annual Premium Tax Statement'!$G$342</definedName>
    <definedName name="Healthcareaccessassessment">'Annual Premium Tax Statement'!$H$16</definedName>
    <definedName name="HealthcareAssessment">'Annual Premium Tax Statement'!$A$28</definedName>
    <definedName name="HealthcareAssessmentFile">'Annual Premium Tax Statement'!$A$49</definedName>
    <definedName name="HealthInsPrem">'Annual Premium Tax Statement'!$G$314</definedName>
    <definedName name="HIPFixedExcluded">'Annual Premium Tax Statement'!$D$399</definedName>
    <definedName name="HIPOther">'Annual Premium Tax Statement'!$C$399</definedName>
    <definedName name="HomeA">'Annual Premium Tax Statement'!$H$271</definedName>
    <definedName name="HomeAmtCol2">'Annual Premium Tax Statement'!$G$286</definedName>
    <definedName name="HomeAmtCol3">'Annual Premium Tax Statement'!$G$285</definedName>
    <definedName name="HomeB">'Annual Premium Tax Statement'!$H$272</definedName>
    <definedName name="HomeC">'Annual Premium Tax Statement'!$H$273</definedName>
    <definedName name="HomeCertA">'Annual Premium Tax Statement'!$H$258</definedName>
    <definedName name="HomeD">'Annual Premium Tax Statement'!$H$274</definedName>
    <definedName name="HomeE">'Annual Premium Tax Statement'!$H$275</definedName>
    <definedName name="HomeF">'Annual Premium Tax Statement'!$H$276</definedName>
    <definedName name="HomeFFRelief">'Annual Premium Tax Statement'!$H$262</definedName>
    <definedName name="HomeFilFee">'Annual Premium Tax Statement'!$H$257</definedName>
    <definedName name="HomeFirMar">'Annual Premium Tax Statement'!$H$263</definedName>
    <definedName name="HomeFraudPrev">'Annual Premium Tax Statement'!$H$268</definedName>
    <definedName name="HomeG">'Annual Premium Tax Statement'!$H$277</definedName>
    <definedName name="HomeH">'Annual Premium Tax Statement'!$H$278</definedName>
    <definedName name="HomeHealthcare">'Annual Premium Tax Statement'!$H$269</definedName>
    <definedName name="HomeI">'Annual Premium Tax Statement'!$H$279</definedName>
    <definedName name="HomeJ">'Annual Premium Tax Statement'!$H$280</definedName>
    <definedName name="HomeK">'Annual Premium Tax Statement'!$H$281</definedName>
    <definedName name="HomeNonResAgencyCert">'Annual Premium Tax Statement'!$H$267</definedName>
    <definedName name="HomeNonResAgentCert">'Annual Premium Tax Statement'!$H$265</definedName>
    <definedName name="HomeOcean">'Annual Premium Tax Statement'!$H$270</definedName>
    <definedName name="HomePremTax">'Annual Premium Tax Statement'!$H$259</definedName>
    <definedName name="HomeRegFund">'Annual Premium Tax Statement'!$H$260</definedName>
    <definedName name="HomeRenewal">'Annual Premium Tax Statement'!$H$261</definedName>
    <definedName name="HomeResAgencyCert">'Annual Premium Tax Statement'!$H$266</definedName>
    <definedName name="HomeResAgentCert">'Annual Premium Tax Statement'!$H$264</definedName>
    <definedName name="IndemnityReExcluded">'Annual Premium Tax Statement'!$D$402</definedName>
    <definedName name="IndemnityReinsurance">'Annual Premium Tax Statement'!$C$402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obCreatCredit">'Annual Premium Tax Statement'!$G$190</definedName>
    <definedName name="June">'Annual Premium Tax Statement'!$G$76</definedName>
    <definedName name="JuratPage">'Annual Premium Tax Statement'!$A$51</definedName>
    <definedName name="LifeInsPrem">'Annual Premium Tax Statement'!$G$116</definedName>
    <definedName name="LongTermCare">'Annual Premium Tax Statement'!$G$320</definedName>
    <definedName name="MDA">'Annual Premium Tax Statement'!$G$271</definedName>
    <definedName name="MDB">'Annual Premium Tax Statement'!$G$272</definedName>
    <definedName name="MDC">'Annual Premium Tax Statement'!$G$273</definedName>
    <definedName name="MDCertA">'Annual Premium Tax Statement'!$G$258</definedName>
    <definedName name="MDD">'Annual Premium Tax Statement'!$G$274</definedName>
    <definedName name="MDE">'Annual Premium Tax Statement'!$G$275</definedName>
    <definedName name="MDF">'Annual Premium Tax Statement'!$G$276</definedName>
    <definedName name="MDFFRelief">'Annual Premium Tax Statement'!$G$262</definedName>
    <definedName name="MDFilFee">'Annual Premium Tax Statement'!$G$257</definedName>
    <definedName name="MDFireMar">'Annual Premium Tax Statement'!$G$263</definedName>
    <definedName name="MDFraudPrev">'Annual Premium Tax Statement'!$G$268</definedName>
    <definedName name="MDG">'Annual Premium Tax Statement'!$G$277</definedName>
    <definedName name="MDH">'Annual Premium Tax Statement'!$G$278</definedName>
    <definedName name="MDHealthcare">'Annual Premium Tax Statement'!$G$269</definedName>
    <definedName name="MDHomeOfficeRetal">'Annual Premium Tax Statement'!$G$208</definedName>
    <definedName name="MDI">'Annual Premium Tax Statement'!$G$279</definedName>
    <definedName name="MDInsReg">'Annual Premium Tax Statement'!$G$260</definedName>
    <definedName name="MDJ">'Annual Premium Tax Statement'!$G$280</definedName>
    <definedName name="MDK">'Annual Premium Tax Statement'!$G$281</definedName>
    <definedName name="MDNonResAgencyCert">'Annual Premium Tax Statement'!$G$267</definedName>
    <definedName name="MDNonResAgentCert">'Annual Premium Tax Statement'!$G$265</definedName>
    <definedName name="MDOcean">'Annual Premium Tax Statement'!$G$270</definedName>
    <definedName name="MDPremTax">'Annual Premium Tax Statement'!$G$259</definedName>
    <definedName name="MDRenewal">'Annual Premium Tax Statement'!$G$261</definedName>
    <definedName name="MDResAgencyCert">'Annual Premium Tax Statement'!$G$266</definedName>
    <definedName name="MDResAgentCert">'Annual Premium Tax Statement'!$G$264</definedName>
    <definedName name="MDstatePage">'Annual Premium Tax Statement'!$A$52</definedName>
    <definedName name="MDTotalTaxPrem">'Annual Premium Tax Statement'!$G$216</definedName>
    <definedName name="MedicaidTitle">'Annual Premium Tax Statement'!$G$355</definedName>
    <definedName name="Medicare">'Annual Premium Tax Statement'!$G$351</definedName>
    <definedName name="MedicareD">'Annual Premium Tax Statement'!$G$352</definedName>
    <definedName name="MedicareExcluded">'Annual Premium Tax Statement'!$D$393</definedName>
    <definedName name="MedicareSuppExcluded">'Annual Premium Tax Statement'!$D$394</definedName>
    <definedName name="NAIC">'Annual Premium Tax Statement'!$C$6</definedName>
    <definedName name="Name1">'Annual Premium Tax Statement'!$A$33</definedName>
    <definedName name="Name2">'Annual Premium Tax Statement'!$A$34</definedName>
    <definedName name="Name3">'Annual Premium Tax Statement'!$A$35</definedName>
    <definedName name="Name4">'Annual Premium Tax Statement'!$A$36</definedName>
    <definedName name="Name5">'Annual Premium Tax Statement'!$A$37</definedName>
    <definedName name="NetPremTaxDue">'Annual Premium Tax Statement'!$G$72</definedName>
    <definedName name="NonRiskBus">'Annual Premium Tax Statement'!$G$353</definedName>
    <definedName name="NoPayorRefund">'Annual Premium Tax Statement'!$A$25</definedName>
    <definedName name="OfficerName">'Annual Premium Tax Statement'!$B$96</definedName>
    <definedName name="OfficerTitle">'Annual Premium Tax Statement'!$D$96</definedName>
    <definedName name="OtherAssessmentAmt">'Annual Premium Tax Statement'!$C$403</definedName>
    <definedName name="OtherAssessmentAmt1">'Annual Premium Tax Statement'!$C$404</definedName>
    <definedName name="OtherAssessmentAmt2">'Annual Premium Tax Statement'!$C$405</definedName>
    <definedName name="OtherAssessmentAmt3">'Annual Premium Tax Statement'!$C$406</definedName>
    <definedName name="OtherConsider">'Annual Premium Tax Statement'!$G$122</definedName>
    <definedName name="OtherDedPC">'Annual Premium Tax Statement'!$G$173</definedName>
    <definedName name="OtherExcA">'Annual Premium Tax Statement'!$C$344</definedName>
    <definedName name="OtherExcAAmt">'Annual Premium Tax Statement'!$G$344</definedName>
    <definedName name="OtherExcB">'Annual Premium Tax Statement'!$C$345</definedName>
    <definedName name="OtherExcBAmt">'Annual Premium Tax Statement'!$G$345</definedName>
    <definedName name="OtherExcC">'Annual Premium Tax Statement'!$C$346</definedName>
    <definedName name="OtherExcCAmt">'Annual Premium Tax Statement'!$G$346</definedName>
    <definedName name="OtherExcD">'Annual Premium Tax Statement'!$C$347</definedName>
    <definedName name="OtherExcDAmt">'Annual Premium Tax Statement'!$G$347</definedName>
    <definedName name="OtherExcE">'Annual Premium Tax Statement'!$C$348</definedName>
    <definedName name="OtherExcEAmt">'Annual Premium Tax Statement'!$G$348</definedName>
    <definedName name="OtherExclPrem">'Annual Premium Tax Statement'!$B$403</definedName>
    <definedName name="OtherExclPrem1">'Annual Premium Tax Statement'!$B$404</definedName>
    <definedName name="OtherExclPrem2">'Annual Premium Tax Statement'!$B$405</definedName>
    <definedName name="OtherExclPrem3">'Annual Premium Tax Statement'!$B$406</definedName>
    <definedName name="OtherExcluded">'Annual Premium Tax Statement'!$D$403</definedName>
    <definedName name="OtherExcluded1">'Annual Premium Tax Statement'!$D$404</definedName>
    <definedName name="OtherExcluded2">'Annual Premium Tax Statement'!$D$405</definedName>
    <definedName name="OtherExcluded3">'Annual Premium Tax Statement'!$D$406</definedName>
    <definedName name="PayOPTins">'Annual Premium Tax Statement'!$A$24</definedName>
    <definedName name="PCPremiums">'Annual Premium Tax Statement'!$G$316</definedName>
    <definedName name="Phone1">'Annual Premium Tax Statement'!$E$33</definedName>
    <definedName name="Phone2">'Annual Premium Tax Statement'!$E$34</definedName>
    <definedName name="Phone3">'Annual Premium Tax Statement'!$E$35</definedName>
    <definedName name="Phone4">'Annual Premium Tax Statement'!$E$36</definedName>
    <definedName name="Phone5">'Annual Premium Tax Statement'!$E$37</definedName>
    <definedName name="PremiumsFederalSt">'Annual Premium Tax Statement'!$G$154</definedName>
    <definedName name="PremiumsFundPen">'Annual Premium Tax Statement'!$G$160</definedName>
    <definedName name="PremiumsGroup">'Annual Premium Tax Statement'!$G$151</definedName>
    <definedName name="PremiumsMedD">'Annual Premium Tax Statement'!$G$156</definedName>
    <definedName name="PremiumsReins">'Annual Premium Tax Statement'!$G$162</definedName>
    <definedName name="PremiumsReturned">'Annual Premium Tax Statement'!$G$163</definedName>
    <definedName name="Prepayments">'Annual Premium Tax Statement'!$G$73</definedName>
    <definedName name="_xlnm.Print_Area" localSheetId="0">'Annual Premium Tax Statement'!$A$1:$H$425</definedName>
    <definedName name="PriorYearCredit">'Annual Premium Tax Statement'!$G$74</definedName>
    <definedName name="Ratea">'Annual Premium Tax Statement'!$E$221</definedName>
    <definedName name="Rateb">'Annual Premium Tax Statement'!$E$222</definedName>
    <definedName name="Ratec">'Annual Premium Tax Statement'!$E$223</definedName>
    <definedName name="Rated">'Annual Premium Tax Statement'!$E$224</definedName>
    <definedName name="Ratee">'Annual Premium Tax Statement'!$E$225</definedName>
    <definedName name="Ratef">'Annual Premium Tax Statement'!$E$226</definedName>
    <definedName name="Rateg">'Annual Premium Tax Statement'!$E$227</definedName>
    <definedName name="Rateh">'Annual Premium Tax Statement'!$E$228</definedName>
    <definedName name="Ratei">'Annual Premium Tax Statement'!$E$229</definedName>
    <definedName name="Ratej">'Annual Premium Tax Statement'!$E$230</definedName>
    <definedName name="RefundAmt">'Annual Premium Tax Statement'!$C$26</definedName>
    <definedName name="RefundOwed">'Annual Premium Tax Statement'!$A$26</definedName>
    <definedName name="RetaliatoryAmt">'Annual Premium Tax Statement'!$G$82</definedName>
    <definedName name="RetalOthA">'Annual Premium Tax Statement'!$B$271</definedName>
    <definedName name="RetalOthB">'Annual Premium Tax Statement'!$B$272</definedName>
    <definedName name="RetalOthC">'Annual Premium Tax Statement'!$B$273</definedName>
    <definedName name="RetalOthD">'Annual Premium Tax Statement'!$B$274</definedName>
    <definedName name="RetalOthE">'Annual Premium Tax Statement'!$B$275</definedName>
    <definedName name="RetalOthF">'Annual Premium Tax Statement'!$B$276</definedName>
    <definedName name="RetalOthG">'Annual Premium Tax Statement'!$B$277</definedName>
    <definedName name="RetalOthH">'Annual Premium Tax Statement'!$B$278</definedName>
    <definedName name="RetalOthI">'Annual Premium Tax Statement'!$B$279</definedName>
    <definedName name="RetalOthJ">'Annual Premium Tax Statement'!$B$280</definedName>
    <definedName name="RetalOthK">'Annual Premium Tax Statement'!$B$281</definedName>
    <definedName name="scheduleT">'Annual Premium Tax Statement'!$A$50</definedName>
    <definedName name="September">'Annual Premium Tax Statement'!$G$77</definedName>
    <definedName name="SpecifiedDisease">'Annual Premium Tax Statement'!$C$398</definedName>
    <definedName name="SpecifiedDiseaseExcluded">'Annual Premium Tax Statement'!$D$398</definedName>
    <definedName name="Statement1">'Annual Premium Tax Statement'!$A$91</definedName>
    <definedName name="Statement2">'Annual Premium Tax Statement'!$B$93</definedName>
    <definedName name="StateofDom">'Annual Premium Tax Statement'!$C$7</definedName>
    <definedName name="StopLossExcluded">'Annual Premium Tax Statement'!$D$401</definedName>
    <definedName name="SubTotalExcl">'Annual Premium Tax Statement'!$G$331</definedName>
    <definedName name="SubTotalExcl2">'Annual Premium Tax Statement'!$G$339</definedName>
    <definedName name="SubTotalOther">'Annual Premium Tax Statement'!$G$349</definedName>
    <definedName name="SustainCommCred">'Annual Premium Tax Statement'!$G$204</definedName>
    <definedName name="Tax">'Annual Premium Tax Statement'!$G$109</definedName>
    <definedName name="Taxa">'Annual Premium Tax Statement'!$G$221</definedName>
    <definedName name="Taxb">'Annual Premium Tax Statement'!$G$222</definedName>
    <definedName name="Taxc">'Annual Premium Tax Statement'!$G$223</definedName>
    <definedName name="TaxCredInvest">'Annual Premium Tax Statement'!$G$202</definedName>
    <definedName name="Taxd">'Annual Premium Tax Statement'!$G$224</definedName>
    <definedName name="Taxe">'Annual Premium Tax Statement'!$G$225</definedName>
    <definedName name="Taxf">'Annual Premium Tax Statement'!$G$226</definedName>
    <definedName name="Taxg">'Annual Premium Tax Statement'!$G$227</definedName>
    <definedName name="Taxh">'Annual Premium Tax Statement'!$G$228</definedName>
    <definedName name="Taxi">'Annual Premium Tax Statement'!$G$229</definedName>
    <definedName name="TaxID">'Annual Premium Tax Statement'!$G$302</definedName>
    <definedName name="Taxj">'Annual Premium Tax Statement'!$G$230</definedName>
    <definedName name="TaxRate">'Annual Premium Tax Statement'!$G$106</definedName>
    <definedName name="Title1">'Annual Premium Tax Statement'!$C$33</definedName>
    <definedName name="Title2">'Annual Premium Tax Statement'!$C$34</definedName>
    <definedName name="Title3">'Annual Premium Tax Statement'!$C$35</definedName>
    <definedName name="Title4">'Annual Premium Tax Statement'!$C$36</definedName>
    <definedName name="Title5">'Annual Premium Tax Statement'!$C$37</definedName>
    <definedName name="TotalCredits">'Annual Premium Tax Statement'!$G$210</definedName>
    <definedName name="TotalDedExh">'Annual Premium Tax Statement'!$G$104</definedName>
    <definedName name="TotalDedLH">'Annual Premium Tax Statement'!$G$168</definedName>
    <definedName name="TotalDedPC">'Annual Premium Tax Statement'!$G$174</definedName>
    <definedName name="TotalDeductions">'Annual Premium Tax Statement'!$G$177</definedName>
    <definedName name="TotalExclusions">'Annual Premium Tax Statement'!$G$357</definedName>
    <definedName name="TotalHealthPremSubtoReg">'Annual Premium Tax Statement'!$G$359</definedName>
    <definedName name="TotalLH">'Annual Premium Tax Statement'!$G$129</definedName>
    <definedName name="TotalLin">'Annual Premium Tax Statement'!$G$83</definedName>
    <definedName name="TotalPC">'Annual Premium Tax Statement'!$G$139</definedName>
    <definedName name="TotalPremExh">'Annual Premium Tax Statement'!$G$103</definedName>
    <definedName name="TotalPremiums">'Annual Premium Tax Statement'!$G$142</definedName>
    <definedName name="TotalPremMD">'Annual Premium Tax Statement'!$G$317</definedName>
    <definedName name="TotalPremRetal">'Annual Premium Tax Statement'!$C$232</definedName>
    <definedName name="TotalPrePaid">'Annual Premium Tax Statement'!$G$80</definedName>
    <definedName name="TotalRemitted">'Annual Premium Tax Statement'!$H$18</definedName>
    <definedName name="TotalRetalAmtDue">'Annual Premium Tax Statement'!$H$287</definedName>
    <definedName name="totalretaliatorytaxdue">'Annual Premium Tax Statement'!$H$15</definedName>
    <definedName name="totaltaxdue">'Annual Premium Tax Statement'!$H$14</definedName>
    <definedName name="TotalTaxPrem">'Annual Premium Tax Statement'!$G$105</definedName>
    <definedName name="TypePrema">'Annual Premium Tax Statement'!$B$221</definedName>
    <definedName name="TypePremb">'Annual Premium Tax Statement'!$B$222</definedName>
    <definedName name="TypePremc">'Annual Premium Tax Statement'!$B$223</definedName>
    <definedName name="TypePremd">'Annual Premium Tax Statement'!$B$224</definedName>
    <definedName name="TypePreme">'Annual Premium Tax Statement'!$B$225</definedName>
    <definedName name="TypePremf">'Annual Premium Tax Statement'!$B$226</definedName>
    <definedName name="TypePremg">'Annual Premium Tax Statement'!$B$227</definedName>
    <definedName name="TypePremh">'Annual Premium Tax Statement'!$B$228</definedName>
    <definedName name="TypePremi">'Annual Premium Tax Statement'!$B$229</definedName>
    <definedName name="TypePremj">'Annual Premium Tax Statement'!$B$230</definedName>
    <definedName name="version">'Annual Premium Tax Statement'!$J$4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0" i="1" l="1"/>
  <c r="G72" i="1"/>
  <c r="G80" i="1"/>
  <c r="G129" i="1"/>
  <c r="G142" i="1" s="1"/>
  <c r="G103" i="1" s="1"/>
  <c r="G139" i="1"/>
  <c r="G168" i="1"/>
  <c r="G177" i="1" s="1"/>
  <c r="G104" i="1" s="1"/>
  <c r="G174" i="1"/>
  <c r="G210" i="1"/>
  <c r="G221" i="1"/>
  <c r="G222" i="1"/>
  <c r="G223" i="1"/>
  <c r="G224" i="1"/>
  <c r="G225" i="1"/>
  <c r="G226" i="1"/>
  <c r="G227" i="1"/>
  <c r="G228" i="1"/>
  <c r="G229" i="1"/>
  <c r="G230" i="1"/>
  <c r="C232" i="1"/>
  <c r="G283" i="1"/>
  <c r="G286" i="1" s="1"/>
  <c r="H283" i="1"/>
  <c r="G285" i="1" s="1"/>
  <c r="G317" i="1"/>
  <c r="G331" i="1"/>
  <c r="G339" i="1"/>
  <c r="G349" i="1"/>
  <c r="G357" i="1"/>
  <c r="C407" i="1"/>
  <c r="C409" i="1" l="1"/>
  <c r="C411" i="1" s="1"/>
  <c r="H16" i="1" s="1"/>
  <c r="G216" i="1"/>
  <c r="G105" i="1"/>
  <c r="G359" i="1"/>
  <c r="G81" i="1"/>
  <c r="G234" i="1"/>
  <c r="H287" i="1"/>
  <c r="G82" i="1" s="1"/>
  <c r="G109" i="1"/>
  <c r="H14" i="1" l="1"/>
  <c r="H18" i="1" s="1"/>
  <c r="G83" i="1"/>
  <c r="H15" i="1"/>
  <c r="C26" i="1" l="1"/>
  <c r="A26" i="1" s="1"/>
</calcChain>
</file>

<file path=xl/sharedStrings.xml><?xml version="1.0" encoding="utf-8"?>
<sst xmlns="http://schemas.openxmlformats.org/spreadsheetml/2006/main" count="379" uniqueCount="356">
  <si>
    <t>MARYLAND INSURANCE ADMINISTRATION</t>
  </si>
  <si>
    <t>ANNUAL PREMIUM TAX STATEMENT</t>
  </si>
  <si>
    <t>TAX REMITTANCE STATEMENT</t>
  </si>
  <si>
    <t>State of Domestication:</t>
  </si>
  <si>
    <t>Company NAIC #:</t>
  </si>
  <si>
    <t>Company Name:</t>
  </si>
  <si>
    <t>Address:</t>
  </si>
  <si>
    <t>Source</t>
  </si>
  <si>
    <t>Fund</t>
  </si>
  <si>
    <t>Description</t>
  </si>
  <si>
    <t>Amount Due and Remitted</t>
  </si>
  <si>
    <t>Total Tax Due</t>
  </si>
  <si>
    <t>Form Filing</t>
  </si>
  <si>
    <t>Payment</t>
  </si>
  <si>
    <t>Payment made in OPTins with filing</t>
  </si>
  <si>
    <t>No payment or refund due</t>
  </si>
  <si>
    <t>Refund owed</t>
  </si>
  <si>
    <t>Name</t>
  </si>
  <si>
    <t>Title</t>
  </si>
  <si>
    <t>Phone Number</t>
  </si>
  <si>
    <t>Email Address</t>
  </si>
  <si>
    <t>List of required documents to be submitted to the Maryland Insurance Administration to support tax filing:</t>
  </si>
  <si>
    <t>For Foreign and Domestic Companies</t>
  </si>
  <si>
    <t>Job Creation Tax Credit - (Schedule A, Line A1) (if claiming credit).</t>
  </si>
  <si>
    <t>Credit for Wages, Child Care, and Transportation for Employee with Disabilities - (Schedule A, Line A2) (if claiming credit).</t>
  </si>
  <si>
    <t>Credit for New or Expanded Business Premises - (Schedule A, Line A3) (if claiming credit).</t>
  </si>
  <si>
    <t>Credit for Long-Term Care Insurance - (Schedule A, Line A4) (if claiming credit).</t>
  </si>
  <si>
    <t>For Maryland Domestic Companies Only</t>
  </si>
  <si>
    <t>PAYMENT CALCULATION FORM</t>
  </si>
  <si>
    <t>Employer's I.D. Number:</t>
  </si>
  <si>
    <t>If correction was made to EIN, check the box</t>
  </si>
  <si>
    <t>Net Premium Tax Due (Line 1 less Line 2, but not less than $0).</t>
  </si>
  <si>
    <t xml:space="preserve">     Prepayments during last calendar year:</t>
  </si>
  <si>
    <t>Total Prepaid</t>
  </si>
  <si>
    <t>TOTAL OF LINES 12 and 13</t>
  </si>
  <si>
    <r>
      <t xml:space="preserve">Balance Due or Overpayment </t>
    </r>
    <r>
      <rPr>
        <sz val="9"/>
        <color indexed="8"/>
        <rFont val="Calibri"/>
        <family val="2"/>
      </rPr>
      <t>(Line 3 minus line 11)  [+ or (-)]</t>
    </r>
  </si>
  <si>
    <t>of</t>
  </si>
  <si>
    <t xml:space="preserve">, on risks allocated or located in the State of Maryland, during the </t>
  </si>
  <si>
    <t>Total premiums (From Premiums Exhibit, Line PE10)</t>
  </si>
  <si>
    <t>Total deductions (From Deductions Exhibit, Line DE13)</t>
  </si>
  <si>
    <t>Total taxable premiums (Line 1 less Line 2, but not less than $0)</t>
  </si>
  <si>
    <t>Tax rate (authorized insurers use 2.00%. Unauthorized insurers use 3.00%.)</t>
  </si>
  <si>
    <t>Tax (Line 3 multiplied by Line 4) (Note that the amount entered here should also be the amount entered on Line 3, Column 2 of the Retaliatory Summary Sheet for non-domestic companies</t>
  </si>
  <si>
    <t>PREMIUMS EXHIBIT</t>
  </si>
  <si>
    <t>LIFE AND HEALTH INSURERS / HEALTH MAINTENANCE ORGANIZATIONS</t>
  </si>
  <si>
    <t>corporations; and health maintenance organizations as shown on Line 12, Column 1 of the</t>
  </si>
  <si>
    <t>PE1</t>
  </si>
  <si>
    <t>Direct Business Page for Maryland</t>
  </si>
  <si>
    <t>PE2</t>
  </si>
  <si>
    <t>PE2a</t>
  </si>
  <si>
    <t>PE3</t>
  </si>
  <si>
    <t>PE4</t>
  </si>
  <si>
    <t>All other premiums, assessments and charges not previously shown above on Lines PE1</t>
  </si>
  <si>
    <t>PE5</t>
  </si>
  <si>
    <t>PE6</t>
  </si>
  <si>
    <t>Total (Lines PE1 through PE5)</t>
  </si>
  <si>
    <t>PROPERTY AND CASUALTY INSURERS / RISK RETENTION GROUPS / TITLE COMPANIES</t>
  </si>
  <si>
    <t>PE7</t>
  </si>
  <si>
    <t>PE8</t>
  </si>
  <si>
    <t>Direct premiums on all risks written (Column 1 in the NAIC’s Annual Statement Exhibit of</t>
  </si>
  <si>
    <t>Premiums and Losses) (Statutory Page 14 Data)</t>
  </si>
  <si>
    <t>All other taxable premiums received, finance, service or other carrying charges not included</t>
  </si>
  <si>
    <t>Total (Lines PE7 through PE8)</t>
  </si>
  <si>
    <t>PE9</t>
  </si>
  <si>
    <t xml:space="preserve">Total premiums (Line PE6 or Line PE9 depending on company type) </t>
  </si>
  <si>
    <t>DEDUCTIONS EXHIBIT</t>
  </si>
  <si>
    <t>Premiums received for group medical, surgical, hospital or any other remedial care from a</t>
  </si>
  <si>
    <t>certified small employer health benefit plan</t>
  </si>
  <si>
    <t>DE1</t>
  </si>
  <si>
    <t>DE2</t>
  </si>
  <si>
    <t>DE3</t>
  </si>
  <si>
    <t>DE4</t>
  </si>
  <si>
    <t>DE5</t>
  </si>
  <si>
    <t>DE6</t>
  </si>
  <si>
    <t>Premiums received for any federal or state programs (Federal Employee Health Benefits,</t>
  </si>
  <si>
    <t>Medicare, Medicaid, etc.) exempt from taxation. Do not include any amounts for which</t>
  </si>
  <si>
    <t>deductions are shown on Line DE1</t>
  </si>
  <si>
    <t>taxation should be included here, separate from DE2</t>
  </si>
  <si>
    <t xml:space="preserve">Premiums received for Medicare Part D prescription drug plans that are exempt from </t>
  </si>
  <si>
    <t>Premiums received in connection with the funding of a pension, deferred compensation,</t>
  </si>
  <si>
    <t>annuity or profit-sharing plan qualified or exempt under Sections 401, 403, 404, 408, 457 or</t>
  </si>
  <si>
    <t>501 of the U.S. Internal Revenue Code. Do not include any amounts for which deductions are</t>
  </si>
  <si>
    <t>shown above on Lines DE1 through DE3</t>
  </si>
  <si>
    <t>Premiums received for reinsurance from any other company authorized to do business in</t>
  </si>
  <si>
    <t>Maryland</t>
  </si>
  <si>
    <t>Premiums returned on account of cancellations. Do not include surrender values **</t>
  </si>
  <si>
    <t>DE7</t>
  </si>
  <si>
    <t>Dividends returned. Do not include any amounts for which deductions are shown above</t>
  </si>
  <si>
    <t>on Lines DE1 through DE6 *</t>
  </si>
  <si>
    <t>DE8</t>
  </si>
  <si>
    <t>All other deductions not shown above on Lines DE1 through DE7 (attach documentation to</t>
  </si>
  <si>
    <t>support)</t>
  </si>
  <si>
    <t>Total (Lines DE1 through DE8)</t>
  </si>
  <si>
    <t>DE9</t>
  </si>
  <si>
    <t>DE10</t>
  </si>
  <si>
    <t>Dividends paid (Col 3 of Exhibit of Premiums and Losses) (Statutory Page 14 Data)</t>
  </si>
  <si>
    <t>Other deductions (attach documentation to support)</t>
  </si>
  <si>
    <t>Total (Lines DE10 through DE11)</t>
  </si>
  <si>
    <t>DE11</t>
  </si>
  <si>
    <t>DE12</t>
  </si>
  <si>
    <t>DE13</t>
  </si>
  <si>
    <t xml:space="preserve">Total deductions (Line DE9 or Line DE12 depending on company type) </t>
  </si>
  <si>
    <t>* Do not deduct dividends that are used to purchase additional insurance for policyholders.</t>
  </si>
  <si>
    <t>** Do not deduct uncollectable premium or bad debts.</t>
  </si>
  <si>
    <t>SCHEDULE A - CREDIT SUMMARY</t>
  </si>
  <si>
    <t>All forms and documentation for any credit taken must be attached.</t>
  </si>
  <si>
    <t>A1</t>
  </si>
  <si>
    <t>Foreign and Domestic Companies</t>
  </si>
  <si>
    <t>Job Creation Tax Credit</t>
  </si>
  <si>
    <t>Refer to Section 6-114 of the Insurance Article, Annotated Code of Maryland. An insurer may claim credit against the premium tax for wages paid to qualified employees under Title 6, Subtitle 3 of the Economic Development Article.</t>
  </si>
  <si>
    <t>A2</t>
  </si>
  <si>
    <t>Refer to Section 6-115 of the Insurance Article, Annotated Code of Maryland. Section 21-309 of the Education Article.</t>
  </si>
  <si>
    <t>A3</t>
  </si>
  <si>
    <t>Credit for New or Expanded Business Premises</t>
  </si>
  <si>
    <t>Refer to Section 6-116 of the Insurance Article, Annotated Code of Maryland. Provided under Section 9-230 of the Tax-Property Article.</t>
  </si>
  <si>
    <t>Credit for Long-Term Care Insurance</t>
  </si>
  <si>
    <t>A4</t>
  </si>
  <si>
    <t>Refer to Section 6-117 of the Insurance Article, Annotated Code of Maryland. Provided under Section 10-710 of the Tax-General Article.</t>
  </si>
  <si>
    <t>A5</t>
  </si>
  <si>
    <t>Credits for One Maryland Start-up Costs</t>
  </si>
  <si>
    <t>Refer to Section 6-119 of the Insurance Article, Annotated Code of Maryland. Provided under Title 6, Subtitle 4 of the Economic Development Article</t>
  </si>
  <si>
    <t>A6</t>
  </si>
  <si>
    <t>Credits for Costs of Commuter Benefits</t>
  </si>
  <si>
    <t>Refer to Section 6-120 of the Insurance Article, Annotated Code of Maryland. Provided under Section 2-901 of the Environmental Article.</t>
  </si>
  <si>
    <t>A7</t>
  </si>
  <si>
    <t>Tax Credit for Investment of Designated Capital</t>
  </si>
  <si>
    <t>Refer to Section 6-122 of the Insurance Article, Annotated Code of Maryland.</t>
  </si>
  <si>
    <t>A8</t>
  </si>
  <si>
    <t>Sustainable Communities Credit (Previously called Heritage Structure Rehabilitation)</t>
  </si>
  <si>
    <t>Refer to Section 6-105.2 of the Insurance Article, Annotated Code of Maryland. Provide under Section  5A-303 of the State Finance &amp; Procurement Article.</t>
  </si>
  <si>
    <t>Domestic Companies Only</t>
  </si>
  <si>
    <t>A9</t>
  </si>
  <si>
    <t>Maryland Home Office Retaliatory Tax Credit</t>
  </si>
  <si>
    <t>Refer to Section6-104(c) of the Insurance Article, Annotated Code of MD of the Ins. Article. (Attach credit voucher)</t>
  </si>
  <si>
    <t>A10</t>
  </si>
  <si>
    <t>Total Credits (Lines A1 through A 9)</t>
  </si>
  <si>
    <t>SCHEDULE B – RETALIATORY PREMIUM TAX WORKSHEET</t>
  </si>
  <si>
    <t>B1</t>
  </si>
  <si>
    <t>B2</t>
  </si>
  <si>
    <t>a</t>
  </si>
  <si>
    <t>b</t>
  </si>
  <si>
    <t>c</t>
  </si>
  <si>
    <t>d</t>
  </si>
  <si>
    <t>e</t>
  </si>
  <si>
    <t>f</t>
  </si>
  <si>
    <t>g</t>
  </si>
  <si>
    <t>h</t>
  </si>
  <si>
    <t>i</t>
  </si>
  <si>
    <t>j</t>
  </si>
  <si>
    <t>Type of Premium</t>
  </si>
  <si>
    <t>Amount</t>
  </si>
  <si>
    <t>Rate</t>
  </si>
  <si>
    <t>Tax</t>
  </si>
  <si>
    <t>k) Total Premium</t>
  </si>
  <si>
    <t>B3</t>
  </si>
  <si>
    <t>Company's Home State Basis Tax Total (Sum of the Tax Column)</t>
  </si>
  <si>
    <t>Carry this amount to Retaliatory Summary Sheet Line 3 Column 3</t>
  </si>
  <si>
    <t>INSTRUCTIONS FOR COMPLETING THE RETALIATORY SUMMARY SHEET</t>
  </si>
  <si>
    <t>company is required to enter the amounts of all charges due or payments made to Maryland in Column (2).</t>
  </si>
  <si>
    <t xml:space="preserve">The items listed in Column (1), lines 2, 3, 4, 10 , and 11 are the charges and payments imposed by the laws of Maryland. Each </t>
  </si>
  <si>
    <t>RETALIATORY SUMMARY SHEET</t>
  </si>
  <si>
    <t>Annual Statement Filing Fee</t>
  </si>
  <si>
    <t>(2)</t>
  </si>
  <si>
    <t>Maryland Basis</t>
  </si>
  <si>
    <t>(What you paid to Maryland)</t>
  </si>
  <si>
    <t>(3)</t>
  </si>
  <si>
    <t>Company's Home State Basis for Maryland Companies</t>
  </si>
  <si>
    <t>(1)</t>
  </si>
  <si>
    <t>Certificate of Authority</t>
  </si>
  <si>
    <t>Premium Tax (From Annual Premium Tax Statement, Line 5)</t>
  </si>
  <si>
    <t>Insurance Regulation Fund (Fee Fund Assessment)</t>
  </si>
  <si>
    <t>Renewal Fee</t>
  </si>
  <si>
    <t>Firefighters Relief Fund Tax</t>
  </si>
  <si>
    <t>Fire Marshal Tax</t>
  </si>
  <si>
    <t>Resident Agent Certification Fees * (paid by company)</t>
  </si>
  <si>
    <t>Nonresident Agent Certification Fees * (paid by company)</t>
  </si>
  <si>
    <t>Resident Agency Certification Fees * (paid by company)</t>
  </si>
  <si>
    <t>Nonresident Agency Certification Fees * (paid by company)</t>
  </si>
  <si>
    <t>Fraud Prevention Fee</t>
  </si>
  <si>
    <t>Health Care Regulatory Fund Assessment</t>
  </si>
  <si>
    <t>Ocean (Wet) Marine Profit Tax</t>
  </si>
  <si>
    <t>8a</t>
  </si>
  <si>
    <t>8b</t>
  </si>
  <si>
    <t>9a</t>
  </si>
  <si>
    <t>9b</t>
  </si>
  <si>
    <t>TOTALS</t>
  </si>
  <si>
    <t>COMPUTATION OF RETALIATORY AMOUNTS OWED TO MARYLAND</t>
  </si>
  <si>
    <t>Amount shown on line 25, Column (3)</t>
  </si>
  <si>
    <t>Amount shown on line 25, Column (2)</t>
  </si>
  <si>
    <t>** Any charges or fees based on premium amounts, policy count, member count or other variable should be documented as to the calculation and attached.</t>
  </si>
  <si>
    <t>SUPPLEMENTAL FILING FORM</t>
  </si>
  <si>
    <t xml:space="preserve">Company NAIC No: </t>
  </si>
  <si>
    <t>Company Tax ID:</t>
  </si>
  <si>
    <t>Instructions:</t>
  </si>
  <si>
    <t>=&gt; All carriers licensed in Maryland must complete Section A.</t>
  </si>
  <si>
    <t>=&gt; All carriers issuing health insurance in Maryland must complete Section B.</t>
  </si>
  <si>
    <t>***************************************************</t>
  </si>
  <si>
    <t>Section A: Gross Direct Written Premiums</t>
  </si>
  <si>
    <t>Health Insurance Premiums</t>
  </si>
  <si>
    <t>A: Total Premiums Written in Maryland</t>
  </si>
  <si>
    <t>Section B: Exclusions for Health Care Regulatory Assessment [see Insurance Article 2-112.2(a)(3)(ii)]</t>
  </si>
  <si>
    <t>Long-term Care Insurance</t>
  </si>
  <si>
    <t>Disability Insurance</t>
  </si>
  <si>
    <t>Accidental Travel; Accidental Death and Dismemberment Insurance</t>
  </si>
  <si>
    <t>Credit Health Insurance</t>
  </si>
  <si>
    <t>Any insurance for which payment of benefits is conditioned on a determination of medical necessity made solely by the treating health care provider not acting on behalf of the carrier. (You must specify the type of insurance for which you are claiming the exclusion.)</t>
  </si>
  <si>
    <t>a)</t>
  </si>
  <si>
    <t>b)</t>
  </si>
  <si>
    <t>c)</t>
  </si>
  <si>
    <t>SUBTOTAL</t>
  </si>
  <si>
    <t>Any other insurance for which payment of benefits is not conditioned on a determination of medical necessity (You must specify the type of insurance for which you are claiming the exclusion, e.g., Medicare supplemental)</t>
  </si>
  <si>
    <t>A health benefit plan issued by a Managed Care Organization.. (You must specify the type of health benefit plan for which you are claiming the exclusion)</t>
  </si>
  <si>
    <t>Other (Please specify the type of insurance for which you are claiming the exclusion.)</t>
  </si>
  <si>
    <t>d)</t>
  </si>
  <si>
    <t>e)</t>
  </si>
  <si>
    <t>Medicare</t>
  </si>
  <si>
    <t>Medicare Part D</t>
  </si>
  <si>
    <t>Non-Risk Business</t>
  </si>
  <si>
    <t>Federal Employees Health Benefit Plans</t>
  </si>
  <si>
    <t>Medicaid Title XIX</t>
  </si>
  <si>
    <t>Total Exclusions (Add items B1 through B13</t>
  </si>
  <si>
    <t>Total Health Insurance Premiums Subject to the Health</t>
  </si>
  <si>
    <t>Regulatory Assessment (Section A less Section B Total Exclusions)</t>
  </si>
  <si>
    <t>Contact Name:</t>
  </si>
  <si>
    <t xml:space="preserve">Contact Title: </t>
  </si>
  <si>
    <t>Contact Telephone Number:</t>
  </si>
  <si>
    <t xml:space="preserve">Certification: </t>
  </si>
  <si>
    <t>By submitting this form you certify that the above-referenced information is accurate and complete</t>
  </si>
  <si>
    <t>1.                            3396</t>
  </si>
  <si>
    <t>Company Name</t>
  </si>
  <si>
    <t>NAIC Code #</t>
  </si>
  <si>
    <t>As Reported Annual Statement</t>
  </si>
  <si>
    <t>Total Direct Premiums Written</t>
  </si>
  <si>
    <t xml:space="preserve">Excluded Premiums </t>
  </si>
  <si>
    <t>Identify line or column heading from which premium is excluded</t>
  </si>
  <si>
    <t>Medicare Supplemental</t>
  </si>
  <si>
    <t>Accident Only</t>
  </si>
  <si>
    <t>Disability Only</t>
  </si>
  <si>
    <t>Specified Disease</t>
  </si>
  <si>
    <t>HIP or Other Fixed Indemnity</t>
  </si>
  <si>
    <t>Long Term Care</t>
  </si>
  <si>
    <t>Stop Loss</t>
  </si>
  <si>
    <t>Indemnity Reinsurance</t>
  </si>
  <si>
    <t>Other-</t>
  </si>
  <si>
    <t>Total Excluded Premiums</t>
  </si>
  <si>
    <t>Assessable Premiums</t>
  </si>
  <si>
    <t>Assessment Factor</t>
  </si>
  <si>
    <t>Assessment Declared</t>
  </si>
  <si>
    <t>Assessable Premiums multiplied by Assessment Factor</t>
  </si>
  <si>
    <t>Note 1:</t>
  </si>
  <si>
    <t>Health, MCO, HMO</t>
  </si>
  <si>
    <t>Exhibit of Premiums, Enrollment and Utilization(a) (Maryland) / (Full Schedule)</t>
  </si>
  <si>
    <t>Property and Casualty /Accident and Health</t>
  </si>
  <si>
    <t xml:space="preserve">Life / Accident and Health </t>
  </si>
  <si>
    <t>Fraternal Societies</t>
  </si>
  <si>
    <t>Exhibit of Premiums and Losses (Maryland) / (Columns: 24, 25.1, 25.2, 25.3, 25.4, 25.5 &amp; 25.6)</t>
  </si>
  <si>
    <t>PE10</t>
  </si>
  <si>
    <r>
      <rPr>
        <b/>
        <u/>
        <sz val="12"/>
        <color indexed="8"/>
        <rFont val="Calibri"/>
        <family val="2"/>
      </rPr>
      <t>Who should file?</t>
    </r>
    <r>
      <rPr>
        <sz val="12"/>
        <color indexed="8"/>
        <rFont val="Calibri"/>
        <family val="2"/>
      </rPr>
      <t xml:space="preserve"> Any insurer, nonprofit health service plan, health maintenance organization, dental plan organization, fraternal benefit organization, or any other person subject to regulation by the State that provides a product that is subject to the fee under § 9010 of the Affordable Care Act and is subject to an assessment by the State, and, a managed care organization authorized under title 15, 1 subtitle 1 of the Health – General Article.</t>
    </r>
  </si>
  <si>
    <t>Penalties and interest will be assessed for late payments or underpayments as set forth in Insurance Article, § 6-108, Annotated Code of Maryland.</t>
  </si>
  <si>
    <r>
      <rPr>
        <b/>
        <u/>
        <sz val="12"/>
        <color indexed="8"/>
        <rFont val="Calibri"/>
        <family val="2"/>
      </rPr>
      <t>Excluded Premiums:</t>
    </r>
    <r>
      <rPr>
        <sz val="12"/>
        <color indexed="8"/>
        <rFont val="Calibri"/>
        <family val="2"/>
      </rPr>
      <t xml:space="preserve"> Excluded premiums include those expressly set forth by federal law and regulation (see, for example, ACA § 9010(h)(3) and 26 C.F.R. §57.2) and premiums for federal programs not subject to assessment in Maryland.  Excluded premiums should be specifically reported on the form in the column provided with a reference to the reported line of business on the schedule referenced in Note 1 from which it is deducted.</t>
    </r>
  </si>
  <si>
    <t>Company Type:</t>
  </si>
  <si>
    <t>(If Line 14 of the Payment Calcuation Form is negative)</t>
  </si>
  <si>
    <t>INSTRUCTIONS FOR COMPLETING THE MARYLAND HEALTH CARE ASSESSMENT FORM</t>
  </si>
  <si>
    <t>Credits for One Maryland Start-up Costs - (Schedule A, Line A5) (if claiming credit).</t>
  </si>
  <si>
    <t>Credits for Costs of Commuter Benefits - (Schedule A, Line A6) (if claiming credit).</t>
  </si>
  <si>
    <t>Sustainable Communities Credit (Previously called Heritage Structure Rehabilitation) - (Schedule A, Line A8) (if claiming credit).</t>
  </si>
  <si>
    <t>Tax Credit for Investment of Designated Capital - (Schedule A, Line A7) (if claiming credit).</t>
  </si>
  <si>
    <t>test</t>
  </si>
  <si>
    <t>Maryland Home Office Retaliatory Tax Credit Section 6-104(c) of the Insurance Article, Annotated Code of Maryland (Schedule A, Line A9) (if claiming credit)</t>
  </si>
  <si>
    <t>I,</t>
  </si>
  <si>
    <t>certify that I am the</t>
  </si>
  <si>
    <t>of the above- named insurance</t>
  </si>
  <si>
    <t>Company Official</t>
  </si>
  <si>
    <t>Date</t>
  </si>
  <si>
    <t>company; and, solemly affirmed under the penalties of perjury that the Annual Tax Statement has been examined by me and is to the best of my knowledge, information and belief, a true and complete statement of all premiums and taxes on all business written.</t>
  </si>
  <si>
    <t>Other Health Premiums</t>
  </si>
  <si>
    <t>Total Reported Premiums</t>
  </si>
  <si>
    <t>Direct Premiums Written (Note 1) plus Other Health Premiums.</t>
  </si>
  <si>
    <r>
      <t xml:space="preserve">Health related coverages not reported on schedules reference in </t>
    </r>
    <r>
      <rPr>
        <b/>
        <sz val="11"/>
        <color indexed="8"/>
        <rFont val="Calibri"/>
        <family val="2"/>
      </rPr>
      <t>Note 1</t>
    </r>
    <r>
      <rPr>
        <sz val="11"/>
        <color theme="1"/>
        <rFont val="Calibri"/>
        <family val="2"/>
        <scheme val="minor"/>
      </rPr>
      <t>.</t>
    </r>
  </si>
  <si>
    <t>Total Reported Premiums Written less Total Excluded Premiums</t>
  </si>
  <si>
    <t>ASSESSMENT REQUIRED BY THE MARYLAND HEALTH CARE ACCESS ACT OF 2019</t>
  </si>
  <si>
    <t>Maryland Health Care Assessment Payment. Separate from Annual Payment. (See Bulletin 18-16)</t>
  </si>
  <si>
    <t>Maryland Health Care Assessment Filing (See Bulletin 18-16)</t>
  </si>
  <si>
    <t>Lines 6, 7, 8a, 8b, 9a and 9b of Column (2) will all be zero. Maryland does not charge companies for these fees. Column (3) for each of these lines must include the total amount that a company would pay based upon the same number of certifications and renewals issued in Maryland but using the fees assessed by your company’s state of domicile. You must include amounts in these four fields for fees paid in your company's state of domicile.</t>
  </si>
  <si>
    <t>Jurat Page</t>
  </si>
  <si>
    <t xml:space="preserve">Maryland State Page </t>
  </si>
  <si>
    <t>Schedule T</t>
  </si>
  <si>
    <t>Credits for Wages, Child Care, and Transportation for Employee with Disabilities</t>
  </si>
  <si>
    <r>
      <t xml:space="preserve"> Line 4 only include Maryland Regulation Fund fee (Col.2). Do not include similar Home State fee (Col. 3.) </t>
    </r>
    <r>
      <rPr>
        <b/>
        <sz val="11"/>
        <color indexed="8"/>
        <rFont val="Calibri"/>
        <family val="2"/>
      </rPr>
      <t>Please include copies of invoice and proof of payment as supporting documentation.</t>
    </r>
  </si>
  <si>
    <t>Exhibit of Premiums and Losses (Maryland) / (Lines 13.1, 13.2, 14, 15.1, 15.2, 15.3, 15.4, 15.5, 15.6, 15.7, 15.8 &amp; 15.9)</t>
  </si>
  <si>
    <t>In addition to these instructions, please review § 6-102.1, Insurance Article, and Bulletin 18-16 for additional information.  Questions on this form should be referred to Erin Nickles via email at erin.nickles@maryland.gov.</t>
  </si>
  <si>
    <t>Life insurance premiums of life insurance companies as shown on Line 11, Column 1 plus</t>
  </si>
  <si>
    <t>Line 19, Column 1 of the Direct Business Page for Maryland</t>
  </si>
  <si>
    <t>Deposit-type contract funds of life insurance companies as shown on Page 2, footnote c,</t>
  </si>
  <si>
    <t>Total of the Direct Business Page for Maryland</t>
  </si>
  <si>
    <t>Annuity considerations of life insurance companies as shown on Line 26, Column 1</t>
  </si>
  <si>
    <t>plus Line 33, Column 1 of the Direct Business Page for Maryland</t>
  </si>
  <si>
    <t>Other considerations of life insurance companies as shown on Line 47, Column 2 of the</t>
  </si>
  <si>
    <t>Accident and health insurance premiums of life insurance companies as shown on Line 46,</t>
  </si>
  <si>
    <t>Column 1 of the Direct Business Page for Maryland; and nonprofit health service plan</t>
  </si>
  <si>
    <t>CALENDAR YEAR 2024</t>
  </si>
  <si>
    <t>Credit(s) for 2024 (From Line A10 of Page 4)</t>
  </si>
  <si>
    <t xml:space="preserve">           April 15, 2024………...………Payment</t>
  </si>
  <si>
    <t xml:space="preserve">           September 15, 2024........ Payment</t>
  </si>
  <si>
    <t xml:space="preserve">           December 15, 2024 ..........Payment</t>
  </si>
  <si>
    <t xml:space="preserve">calendar year ending December 31, 2024. </t>
  </si>
  <si>
    <t>Total Direct Written Premiums:  Report the gross amount of all health and/or accident &amp; health premiums reported in Maryland.  The total should equal the company’s premiums reported in the 2024 annual statement filed with the NAIC and, in particular, the schedule referenced in Note 1 of the form. Amounts not reported in the Schedules referenced in Note 1 should be included on the additional line provided.</t>
  </si>
  <si>
    <t>Total of all business lines for 2024 from the schedule described in Note 1.</t>
  </si>
  <si>
    <t>Source information should be from the 2024 annual statutory statement filed with the NAIC. Specific schedules to use are as follows:</t>
  </si>
  <si>
    <t>PAGE 1</t>
  </si>
  <si>
    <t>2.                            3405</t>
  </si>
  <si>
    <t>Total Retaliatory Tax Due</t>
  </si>
  <si>
    <t>3.                            3397</t>
  </si>
  <si>
    <t>Health Care Access Assessment</t>
  </si>
  <si>
    <t>Total Remitted:</t>
  </si>
  <si>
    <t>PAGE 2</t>
  </si>
  <si>
    <t>The purpose of this form is to reconcile the estimated prepayment tax (due April 15, June 16, September 15 and December 15) with the total tax and retaliatory amount owed the Maryland Insurance Administration. (DO NOT ENTER NEGATIVE AMOUNT ON LINES 1, 3 OR 13).</t>
  </si>
  <si>
    <t>Gross Premium Tax Due (From Line 5 of Gross Premium Tax Calculation at Bottom of Page 2)</t>
  </si>
  <si>
    <r>
      <t xml:space="preserve">           Prior Year Carry Forward Credit</t>
    </r>
    <r>
      <rPr>
        <b/>
        <sz val="11"/>
        <rFont val="Calibri"/>
        <family val="2"/>
        <scheme val="minor"/>
      </rPr>
      <t xml:space="preserve"> (Must provide approval from MIA)</t>
    </r>
  </si>
  <si>
    <t xml:space="preserve">           June 16, 2024 ..................Payment</t>
  </si>
  <si>
    <r>
      <t xml:space="preserve">Prior 2024 Annual Payment </t>
    </r>
    <r>
      <rPr>
        <b/>
        <sz val="11"/>
        <rFont val="Calibri"/>
        <family val="2"/>
        <scheme val="minor"/>
      </rPr>
      <t>(For Amendments Only)</t>
    </r>
  </si>
  <si>
    <t>Retaliatory Amount due (From Line 28 of Retaliatory Summary Sheet)</t>
  </si>
  <si>
    <t>The following is a full and complete statement of all premiums and other considerations received by</t>
  </si>
  <si>
    <t>Gross Premium Tax Calculation</t>
  </si>
  <si>
    <t>PAGE 3</t>
  </si>
  <si>
    <t>through PE4 (attach documentation to support Premiums not listed on Schedule T)</t>
  </si>
  <si>
    <t xml:space="preserve">in Lines 1 to 34 as reported in the NAIC’s Annual Statement Exhibit of Premiums and </t>
  </si>
  <si>
    <t>Losses on Statutory Page 14 Data (attach documentation to support)</t>
  </si>
  <si>
    <t xml:space="preserve">Carry this amount to Annual Premium Tax Statement, Page 2, Gross Premium Tax Calculation, Line 1 </t>
  </si>
  <si>
    <t xml:space="preserve">Carry this amount to Annual Premium Tax Statement, Page 2, Gross Premium Tax Calculation, Line 2 </t>
  </si>
  <si>
    <t>PAGE 4</t>
  </si>
  <si>
    <t>Carry this amount to Annual Premium Tax Statement, Page 2 Line 2 (Credits)</t>
  </si>
  <si>
    <t>PAGE 5</t>
  </si>
  <si>
    <t>Maryland total premiums (from PE10)</t>
  </si>
  <si>
    <t>Instructions: Enter a description, a premium dollar amount written by a similar Maryland-domiciled company doing business in your company’s home state and the tax rate for each different tax rate charged in the Company's home/domiciliary state. The Total Premium on Line k must be equal to the value in B1. If the Type of Premium is deducted in the home state the tax rate should be 0%.</t>
  </si>
  <si>
    <t>PAGE 6</t>
  </si>
  <si>
    <t>Amounts to be entered in Column (3) for lines 1 through 10 must be based on charges and payments which would have been payable by a similar Maryland domiciled company doing business in your company’s home state. Lines 11 through 24 are provided for your company to enter charges and payments required of a Maryland company doing business in your company’s home state that are not included in items on lines 1 through 10.</t>
  </si>
  <si>
    <t>It is the company’s responsibility to make certain that all items required of a Maryland insurance company doing business in your home state are listed in Column (1) and the corresponding charges or payments are entered in Column (3) of this Retaliatory Summary Sheet. A proper and complete retaliatory computation is required under Title 6, Subtitle 3 of the Insurance Article, Annotated Code of Maryland, and by COMAR 31.06.02.  Any charges or fees based on premium amounts, policy count, member count or other variable should be documented as to the calculation and attached.  Additional information may be requested from the company and/or from its home state to verify the computation.</t>
  </si>
  <si>
    <t>TOTAL Retaliatory amount due (Line 26 less Line 27, but not less than $0).                                         Note: that the amount entered here should also be the amount entered on Page 2 Line 13 of the Payment Calculation Form.</t>
  </si>
  <si>
    <t>* If you pay Agent or Agency Certification Fees in your home state, you must include your Home State Basis fees here. Refer to Instruction Number 4 above.</t>
  </si>
  <si>
    <t>PAGE 7</t>
  </si>
  <si>
    <t xml:space="preserve">Health Care Regulatory Fund Assessment </t>
  </si>
  <si>
    <t>The information on this form is used to determine the Health Care Regulatory Fund Assessment. Entering incorrect or no information could result in a company being incorrectly assessed. Therefore, it is important for a carrier to accurately complete this form.</t>
  </si>
  <si>
    <t>Annuity and Life Insurance Premiums (informational purposes only)</t>
  </si>
  <si>
    <t>Property and Casualty Insurance Premiums (informational purposes only)</t>
  </si>
  <si>
    <t xml:space="preserve">(NOTE Deduct Section B Total Exclusions from Health Premium reported in Section A1) </t>
  </si>
  <si>
    <t>PAGE 8</t>
  </si>
  <si>
    <r>
      <t xml:space="preserve">What is to be filed?  </t>
    </r>
    <r>
      <rPr>
        <u/>
        <sz val="12"/>
        <rFont val="Calibri"/>
        <family val="2"/>
      </rPr>
      <t>Complete and include the attached Assessment Form</t>
    </r>
    <r>
      <rPr>
        <sz val="12"/>
        <rFont val="Calibri"/>
        <family val="2"/>
      </rPr>
      <t xml:space="preserve"> reporting health and accident &amp; health direct premiums written in Maryland during 2024 with your 2024 Annual Premium Tax Statement (pages 1-7), and remit any payment due by March 15, 2025.  Nonprofit health service plans subject to the assessment should use the premium tax exemption value from their March 1, 2025 report, subject to any exemptions or exclusions in the Maryland Health Care Access Act of 2019, to determine their assessment base.</t>
    </r>
  </si>
  <si>
    <r>
      <rPr>
        <b/>
        <u/>
        <sz val="12"/>
        <rFont val="Calibri"/>
        <family val="2"/>
      </rPr>
      <t>How are payments to be made?</t>
    </r>
    <r>
      <rPr>
        <sz val="12"/>
        <rFont val="Calibri"/>
        <family val="2"/>
      </rPr>
      <t xml:space="preserve">  An assessment payment, can be included with premium tax payments in OPTins using the appropriate "Health Care Access Assessment" line. Payments can also be made by mailed check or ACH transfer to:  Maryland Insurance Administration, 200 Saint Paul Place, Ste. 2700, Baltimore, MD 21202.  If mailing a check or transferring ACH, please mark “Health Care Access Assessment.”  </t>
    </r>
  </si>
  <si>
    <r>
      <rPr>
        <b/>
        <u/>
        <sz val="12"/>
        <rFont val="Calibri"/>
        <family val="2"/>
      </rPr>
      <t xml:space="preserve">How is the assessment due calculated? </t>
    </r>
    <r>
      <rPr>
        <sz val="12"/>
        <rFont val="Calibri"/>
        <family val="2"/>
      </rPr>
      <t xml:space="preserve"> Subtract the total excluded premiums from the total reported premiums, and multiply the difference by 1.00%.</t>
    </r>
  </si>
  <si>
    <t>PAGE 9</t>
  </si>
  <si>
    <t>Exhibit of Premiums and Losses (Maryland) / (Lines: 34, 35, 36, 37, 38, 39, 40, 41, 42, 43, 44, 45)</t>
  </si>
  <si>
    <r>
      <t xml:space="preserve">If the total on Line 14 is a positive amount, payment should be remitted by the taxpayer using the payment form elected on page </t>
    </r>
    <r>
      <rPr>
        <sz val="11"/>
        <rFont val="Calibri"/>
        <family val="2"/>
        <scheme val="minor"/>
      </rPr>
      <t xml:space="preserve">1 </t>
    </r>
    <r>
      <rPr>
        <sz val="11"/>
        <color theme="1"/>
        <rFont val="Calibri"/>
        <family val="2"/>
        <scheme val="minor"/>
      </rPr>
      <t>of the Annual Premium Tax Remittance Statement. If a paper check is remitted, it must be made payable to "Maryland Insurance Administration Premium Tax” and must be accompanied by a copy of the Annual Premium Tax Statement. If the total on Line 14 is a negative amount, the MIA will issue a refund. All forms will be audited. If adjustments are made, you will be immediately notified.</t>
    </r>
  </si>
  <si>
    <t>MD2024AnnualPremTaxStatementV1</t>
  </si>
  <si>
    <t>The amount shown on Line 12 above carries to Line 1 of Annual Premium Tax Statement's Page Number 1 if positive or zero. The amount shown on Line 13 above carries to Line 2 of Annual Premium Tax Statement's Page Number 1 if positive or zero. If Line 14 is negative, this amount carries as a positive number to the space following the "Refund Owed" checkbox.</t>
  </si>
  <si>
    <t>Name, Title, Phone Number, and Email Address of the person/s responsible for the completion of this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</si>
</sst>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1"/>
      <color theme="1"/>
      <name val="Calibri"/>
      <family val="2"/>
      <scheme val="minor"/>
    </font>
    <font>
      <sz val="9"/>
      <color indexed="8"/>
      <name val="Calibri"/>
      <family val="2"/>
    </font>
    <font>
      <sz val="12"/>
      <color indexed="8"/>
      <name val="Calibri"/>
      <family val="2"/>
    </font>
    <font>
      <b/>
      <u/>
      <sz val="12"/>
      <color indexed="8"/>
      <name val="Calibri"/>
      <family val="2"/>
    </font>
    <font>
      <b/>
      <sz val="11"/>
      <color indexed="8"/>
      <name val="Calibri"/>
      <family val="2"/>
    </font>
    <font>
      <sz val="12"/>
      <name val="Calibri"/>
      <family val="2"/>
    </font>
    <font>
      <sz val="11"/>
      <color theme="0"/>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9"/>
      <color theme="1"/>
      <name val="Calibri"/>
      <family val="2"/>
      <scheme val="minor"/>
    </font>
    <font>
      <sz val="8"/>
      <color theme="1"/>
      <name val="Arial"/>
      <family val="2"/>
    </font>
    <font>
      <b/>
      <sz val="10"/>
      <color theme="1"/>
      <name val="Calibri"/>
      <family val="2"/>
      <scheme val="minor"/>
    </font>
    <font>
      <sz val="12"/>
      <color theme="1"/>
      <name val="Calibri"/>
      <family val="2"/>
      <scheme val="minor"/>
    </font>
    <font>
      <sz val="11"/>
      <color theme="1"/>
      <name val="Calibri"/>
      <family val="2"/>
    </font>
    <font>
      <sz val="12"/>
      <name val="Calibri"/>
      <family val="2"/>
      <scheme val="minor"/>
    </font>
    <font>
      <sz val="11"/>
      <name val="Calibri"/>
      <family val="2"/>
      <scheme val="minor"/>
    </font>
    <font>
      <b/>
      <sz val="9"/>
      <color theme="1"/>
      <name val="Calibri"/>
      <family val="2"/>
      <scheme val="minor"/>
    </font>
    <font>
      <sz val="8"/>
      <color theme="1"/>
      <name val="Calibri"/>
      <family val="2"/>
      <scheme val="minor"/>
    </font>
    <font>
      <b/>
      <sz val="11"/>
      <name val="Calibri"/>
      <family val="2"/>
      <scheme val="minor"/>
    </font>
    <font>
      <b/>
      <sz val="12"/>
      <name val="Calibri"/>
      <family val="2"/>
      <scheme val="minor"/>
    </font>
    <font>
      <u/>
      <sz val="12"/>
      <name val="Calibri"/>
      <family val="2"/>
    </font>
    <font>
      <b/>
      <u/>
      <sz val="12"/>
      <name val="Calibri"/>
      <family val="2"/>
    </font>
    <font>
      <sz val="1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64">
    <xf numFmtId="0" fontId="0" fillId="0" borderId="0" xfId="0"/>
    <xf numFmtId="0" fontId="0" fillId="0" borderId="0" xfId="0" applyAlignment="1">
      <alignment horizontal="center"/>
    </xf>
    <xf numFmtId="0" fontId="7" fillId="0" borderId="0" xfId="0" applyFont="1" applyAlignment="1">
      <alignment horizontal="center"/>
    </xf>
    <xf numFmtId="0" fontId="9" fillId="0" borderId="0" xfId="0" applyFont="1" applyAlignment="1">
      <alignment horizontal="center"/>
    </xf>
    <xf numFmtId="0" fontId="0" fillId="0" borderId="1" xfId="0" applyBorder="1"/>
    <xf numFmtId="0" fontId="7" fillId="0" borderId="0" xfId="0" applyFont="1"/>
    <xf numFmtId="0" fontId="10" fillId="0" borderId="0" xfId="0" applyFont="1"/>
    <xf numFmtId="0" fontId="0" fillId="0" borderId="0" xfId="0" applyAlignment="1">
      <alignment horizontal="left"/>
    </xf>
    <xf numFmtId="0" fontId="0" fillId="0" borderId="2" xfId="0" applyBorder="1"/>
    <xf numFmtId="0" fontId="7" fillId="0" borderId="0" xfId="0" applyFont="1" applyAlignment="1">
      <alignment vertical="top"/>
    </xf>
    <xf numFmtId="0" fontId="7" fillId="0" borderId="0" xfId="0" applyFont="1" applyAlignment="1">
      <alignment horizontal="left" vertical="top"/>
    </xf>
    <xf numFmtId="0" fontId="0" fillId="0" borderId="0" xfId="0" applyAlignment="1">
      <alignment horizontal="left" wrapText="1"/>
    </xf>
    <xf numFmtId="0" fontId="11" fillId="0" borderId="0" xfId="0" applyFont="1"/>
    <xf numFmtId="0" fontId="12" fillId="0" borderId="0" xfId="0" applyFont="1" applyAlignment="1">
      <alignment horizontal="center"/>
    </xf>
    <xf numFmtId="0" fontId="0" fillId="0" borderId="0" xfId="0" applyAlignment="1">
      <alignment horizontal="right"/>
    </xf>
    <xf numFmtId="0" fontId="0" fillId="0" borderId="0" xfId="0" applyAlignment="1">
      <alignment vertical="top"/>
    </xf>
    <xf numFmtId="164" fontId="0" fillId="0" borderId="0" xfId="0" applyNumberFormat="1" applyAlignment="1">
      <alignment horizontal="left"/>
    </xf>
    <xf numFmtId="10" fontId="0" fillId="0" borderId="0" xfId="0" applyNumberFormat="1" applyAlignment="1">
      <alignment horizontal="left"/>
    </xf>
    <xf numFmtId="49" fontId="0" fillId="0" borderId="3" xfId="0" applyNumberFormat="1" applyBorder="1" applyAlignment="1">
      <alignment horizontal="center"/>
    </xf>
    <xf numFmtId="0" fontId="0" fillId="0" borderId="4" xfId="0" applyBorder="1" applyAlignment="1">
      <alignment horizontal="center"/>
    </xf>
    <xf numFmtId="0" fontId="7" fillId="0" borderId="5" xfId="0" applyFont="1" applyBorder="1" applyAlignment="1">
      <alignment horizontal="center" wrapText="1"/>
    </xf>
    <xf numFmtId="49" fontId="0" fillId="0" borderId="6" xfId="0" applyNumberForma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0" fillId="0" borderId="9" xfId="0" applyBorder="1"/>
    <xf numFmtId="0" fontId="0" fillId="0" borderId="10" xfId="0" applyBorder="1"/>
    <xf numFmtId="0" fontId="0" fillId="0" borderId="11" xfId="0" applyBorder="1"/>
    <xf numFmtId="0" fontId="0" fillId="0" borderId="12" xfId="0" applyBorder="1"/>
    <xf numFmtId="0" fontId="0" fillId="2" borderId="13" xfId="0" applyFill="1" applyBorder="1"/>
    <xf numFmtId="49" fontId="0" fillId="0" borderId="0" xfId="0" applyNumberFormat="1"/>
    <xf numFmtId="0" fontId="13" fillId="0" borderId="0" xfId="0" applyFont="1"/>
    <xf numFmtId="49" fontId="0" fillId="3" borderId="13" xfId="0" applyNumberFormat="1" applyFill="1" applyBorder="1" applyProtection="1">
      <protection locked="0"/>
    </xf>
    <xf numFmtId="49" fontId="0" fillId="3" borderId="13" xfId="0" applyNumberFormat="1" applyFill="1" applyBorder="1" applyAlignment="1" applyProtection="1">
      <alignment horizontal="left"/>
      <protection locked="0"/>
    </xf>
    <xf numFmtId="164" fontId="0" fillId="2" borderId="0" xfId="0" applyNumberFormat="1" applyFill="1"/>
    <xf numFmtId="0" fontId="14" fillId="0" borderId="0" xfId="0" applyFont="1"/>
    <xf numFmtId="0" fontId="14" fillId="0" borderId="6" xfId="0" applyFont="1" applyBorder="1" applyAlignment="1">
      <alignment horizontal="center"/>
    </xf>
    <xf numFmtId="0" fontId="14" fillId="0" borderId="5" xfId="0" applyFont="1" applyBorder="1"/>
    <xf numFmtId="0" fontId="14" fillId="0" borderId="13" xfId="0" applyFont="1" applyBorder="1"/>
    <xf numFmtId="0" fontId="0" fillId="0" borderId="13" xfId="0" applyBorder="1"/>
    <xf numFmtId="0" fontId="7" fillId="0" borderId="3" xfId="0" applyFont="1" applyBorder="1"/>
    <xf numFmtId="0" fontId="7" fillId="0" borderId="11" xfId="0" applyFont="1" applyBorder="1" applyAlignment="1">
      <alignment wrapText="1"/>
    </xf>
    <xf numFmtId="0" fontId="0" fillId="0" borderId="13" xfId="0" applyBorder="1" applyAlignment="1">
      <alignment wrapText="1"/>
    </xf>
    <xf numFmtId="0" fontId="15"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9" xfId="0" applyFont="1" applyBorder="1" applyAlignment="1">
      <alignment wrapText="1"/>
    </xf>
    <xf numFmtId="0" fontId="11" fillId="0" borderId="9" xfId="0" applyFont="1" applyBorder="1" applyAlignment="1">
      <alignment horizontal="left"/>
    </xf>
    <xf numFmtId="0" fontId="11" fillId="0" borderId="11" xfId="0" applyFont="1" applyBorder="1" applyAlignment="1">
      <alignment horizontal="left"/>
    </xf>
    <xf numFmtId="0" fontId="0" fillId="0" borderId="4" xfId="0" applyBorder="1"/>
    <xf numFmtId="0" fontId="12" fillId="0" borderId="0" xfId="0" applyFont="1" applyAlignment="1">
      <alignment wrapText="1"/>
    </xf>
    <xf numFmtId="164" fontId="0" fillId="0" borderId="13" xfId="0" applyNumberFormat="1" applyBorder="1" applyAlignment="1">
      <alignment horizontal="left"/>
    </xf>
    <xf numFmtId="49" fontId="0" fillId="0" borderId="13" xfId="0" applyNumberFormat="1" applyBorder="1"/>
    <xf numFmtId="0" fontId="7" fillId="0" borderId="13" xfId="0" applyFont="1" applyBorder="1" applyAlignment="1">
      <alignment horizontal="left"/>
    </xf>
    <xf numFmtId="164" fontId="0" fillId="3" borderId="13" xfId="0" applyNumberFormat="1" applyFill="1" applyBorder="1" applyAlignment="1" applyProtection="1">
      <alignment horizontal="left"/>
      <protection locked="0"/>
    </xf>
    <xf numFmtId="10" fontId="0" fillId="0" borderId="13" xfId="0" applyNumberFormat="1" applyBorder="1" applyAlignment="1">
      <alignment horizontal="left"/>
    </xf>
    <xf numFmtId="164" fontId="17" fillId="3" borderId="13" xfId="0" applyNumberFormat="1" applyFont="1" applyFill="1" applyBorder="1" applyAlignment="1" applyProtection="1">
      <alignment horizontal="left"/>
      <protection locked="0"/>
    </xf>
    <xf numFmtId="0" fontId="7" fillId="0" borderId="11" xfId="0" applyFont="1" applyBorder="1" applyAlignment="1">
      <alignment horizontal="left"/>
    </xf>
    <xf numFmtId="49" fontId="0" fillId="3" borderId="3" xfId="0" applyNumberFormat="1" applyFill="1" applyBorder="1" applyAlignment="1" applyProtection="1">
      <alignment horizontal="left"/>
      <protection locked="0"/>
    </xf>
    <xf numFmtId="0" fontId="0" fillId="0" borderId="0" xfId="0" applyAlignment="1">
      <alignment vertical="top" wrapText="1"/>
    </xf>
    <xf numFmtId="0" fontId="0" fillId="3" borderId="2" xfId="0" applyFill="1" applyBorder="1" applyProtection="1">
      <protection locked="0"/>
    </xf>
    <xf numFmtId="164" fontId="17" fillId="0" borderId="13" xfId="0" applyNumberFormat="1" applyFont="1" applyBorder="1" applyAlignment="1" applyProtection="1">
      <alignment horizontal="left"/>
      <protection hidden="1"/>
    </xf>
    <xf numFmtId="0" fontId="0" fillId="0" borderId="0" xfId="0" applyAlignment="1">
      <alignment horizontal="left" vertical="top" wrapText="1"/>
    </xf>
    <xf numFmtId="0" fontId="8" fillId="0" borderId="0" xfId="0" applyFont="1"/>
    <xf numFmtId="164" fontId="8" fillId="0" borderId="0" xfId="0" applyNumberFormat="1" applyFont="1"/>
    <xf numFmtId="0" fontId="6" fillId="0" borderId="0" xfId="0" applyFont="1"/>
    <xf numFmtId="10" fontId="6" fillId="0" borderId="0" xfId="0" applyNumberFormat="1" applyFont="1"/>
    <xf numFmtId="49" fontId="6" fillId="0" borderId="0" xfId="0" applyNumberFormat="1" applyFont="1"/>
    <xf numFmtId="49" fontId="0" fillId="3" borderId="3" xfId="0" applyNumberFormat="1" applyFill="1" applyBorder="1" applyProtection="1">
      <protection locked="0"/>
    </xf>
    <xf numFmtId="0" fontId="19" fillId="0" borderId="0" xfId="0" applyFont="1"/>
    <xf numFmtId="164" fontId="0" fillId="0" borderId="0" xfId="0" applyNumberFormat="1" applyAlignment="1">
      <alignment horizontal="center"/>
    </xf>
    <xf numFmtId="0" fontId="0" fillId="0" borderId="1" xfId="0" applyBorder="1" applyAlignment="1">
      <alignment horizontal="right"/>
    </xf>
    <xf numFmtId="0" fontId="23" fillId="0" borderId="0" xfId="0" applyFont="1"/>
    <xf numFmtId="0" fontId="22" fillId="0" borderId="0" xfId="0" applyFont="1"/>
    <xf numFmtId="164" fontId="0" fillId="0" borderId="13" xfId="0" applyNumberFormat="1" applyBorder="1" applyAlignment="1" applyProtection="1">
      <alignment horizontal="left"/>
      <protection locked="0"/>
    </xf>
    <xf numFmtId="164" fontId="0" fillId="0" borderId="13" xfId="0" applyNumberFormat="1" applyBorder="1" applyAlignment="1">
      <alignment horizontal="center"/>
    </xf>
    <xf numFmtId="164" fontId="0" fillId="0" borderId="17" xfId="0" applyNumberFormat="1" applyBorder="1" applyAlignment="1">
      <alignment horizontal="center"/>
    </xf>
    <xf numFmtId="0" fontId="0" fillId="0" borderId="13" xfId="0" applyBorder="1"/>
    <xf numFmtId="0" fontId="19" fillId="0" borderId="0" xfId="0" applyFont="1" applyAlignment="1">
      <alignment wrapText="1"/>
    </xf>
    <xf numFmtId="49" fontId="0" fillId="0" borderId="13" xfId="0" applyNumberFormat="1" applyBorder="1" applyAlignment="1" applyProtection="1">
      <alignment horizontal="left"/>
      <protection locked="0"/>
    </xf>
    <xf numFmtId="164" fontId="0" fillId="0" borderId="13" xfId="0" applyNumberFormat="1" applyBorder="1" applyAlignment="1">
      <alignment horizontal="left"/>
    </xf>
    <xf numFmtId="0" fontId="0" fillId="0" borderId="0" xfId="0" applyAlignment="1">
      <alignment horizontal="left"/>
    </xf>
    <xf numFmtId="0" fontId="0" fillId="0" borderId="10" xfId="0" applyBorder="1" applyAlignment="1">
      <alignment horizontal="left"/>
    </xf>
    <xf numFmtId="0" fontId="12" fillId="0" borderId="0" xfId="0" applyFont="1" applyAlignment="1">
      <alignment horizontal="center"/>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left"/>
    </xf>
    <xf numFmtId="0" fontId="0" fillId="0" borderId="8" xfId="0" applyBorder="1" applyAlignment="1">
      <alignment horizontal="left"/>
    </xf>
    <xf numFmtId="164" fontId="0" fillId="3" borderId="13" xfId="0" applyNumberFormat="1" applyFill="1" applyBorder="1" applyAlignment="1" applyProtection="1">
      <alignment horizontal="left"/>
      <protection locked="0"/>
    </xf>
    <xf numFmtId="164" fontId="0" fillId="0" borderId="14" xfId="0" applyNumberFormat="1" applyBorder="1" applyAlignment="1">
      <alignment horizontal="left"/>
    </xf>
    <xf numFmtId="164" fontId="0" fillId="0" borderId="16" xfId="0" applyNumberFormat="1" applyBorder="1" applyAlignment="1">
      <alignment horizontal="left"/>
    </xf>
    <xf numFmtId="164" fontId="0" fillId="3" borderId="14" xfId="0" applyNumberFormat="1" applyFill="1" applyBorder="1" applyAlignment="1" applyProtection="1">
      <alignment horizontal="left"/>
      <protection locked="0"/>
    </xf>
    <xf numFmtId="164" fontId="0" fillId="3" borderId="16" xfId="0" applyNumberFormat="1" applyFill="1" applyBorder="1" applyAlignment="1" applyProtection="1">
      <alignment horizontal="left"/>
      <protection locked="0"/>
    </xf>
    <xf numFmtId="0" fontId="11" fillId="0" borderId="0" xfId="0" applyFont="1" applyAlignment="1">
      <alignment horizontal="left" wrapText="1"/>
    </xf>
    <xf numFmtId="0" fontId="0" fillId="0" borderId="0" xfId="0" applyAlignment="1">
      <alignment horizontal="center"/>
    </xf>
    <xf numFmtId="0" fontId="11" fillId="0" borderId="0" xfId="0" applyFont="1" applyAlignment="1">
      <alignment horizontal="left" vertical="top" wrapText="1"/>
    </xf>
    <xf numFmtId="10" fontId="0" fillId="3" borderId="13" xfId="0" applyNumberFormat="1" applyFill="1" applyBorder="1" applyAlignment="1" applyProtection="1">
      <alignment horizontal="left"/>
      <protection locked="0"/>
    </xf>
    <xf numFmtId="49" fontId="0" fillId="3" borderId="13" xfId="0" applyNumberFormat="1" applyFill="1" applyBorder="1" applyAlignment="1" applyProtection="1">
      <alignment horizontal="left"/>
      <protection locked="0"/>
    </xf>
    <xf numFmtId="164" fontId="0" fillId="4" borderId="13" xfId="0" applyNumberFormat="1" applyFill="1" applyBorder="1" applyAlignment="1">
      <alignment horizontal="left"/>
    </xf>
    <xf numFmtId="0" fontId="0" fillId="0" borderId="0" xfId="0" applyAlignment="1">
      <alignment horizontal="left" vertical="top" wrapText="1"/>
    </xf>
    <xf numFmtId="0" fontId="7" fillId="0" borderId="0" xfId="0" applyFont="1" applyAlignment="1">
      <alignment horizontal="left" wrapText="1"/>
    </xf>
    <xf numFmtId="0" fontId="0" fillId="0" borderId="0" xfId="0" applyAlignment="1">
      <alignment horizontal="left" wrapText="1"/>
    </xf>
    <xf numFmtId="0" fontId="0" fillId="3" borderId="2" xfId="0" applyFill="1" applyBorder="1" applyAlignment="1" applyProtection="1">
      <alignment horizontal="left"/>
      <protection locked="0"/>
    </xf>
    <xf numFmtId="0" fontId="0" fillId="3" borderId="2" xfId="0" applyFill="1" applyBorder="1" applyAlignment="1" applyProtection="1">
      <alignment horizontal="left" vertical="top"/>
      <protection locked="0"/>
    </xf>
    <xf numFmtId="0" fontId="0" fillId="0" borderId="7" xfId="0" applyBorder="1" applyAlignment="1">
      <alignment horizontal="center" vertical="top" wrapText="1"/>
    </xf>
    <xf numFmtId="0" fontId="0" fillId="3" borderId="2" xfId="0" applyFill="1" applyBorder="1" applyAlignment="1" applyProtection="1">
      <alignment horizontal="center" vertical="top"/>
      <protection locked="0"/>
    </xf>
    <xf numFmtId="164" fontId="0" fillId="0" borderId="0" xfId="0" applyNumberFormat="1" applyAlignment="1" applyProtection="1">
      <alignment horizontal="left"/>
      <protection locked="0"/>
    </xf>
    <xf numFmtId="49" fontId="0" fillId="3" borderId="14" xfId="0" applyNumberFormat="1" applyFill="1" applyBorder="1" applyAlignment="1" applyProtection="1">
      <alignment horizontal="left"/>
      <protection locked="0"/>
    </xf>
    <xf numFmtId="49" fontId="0" fillId="3" borderId="15" xfId="0" applyNumberFormat="1" applyFill="1" applyBorder="1" applyAlignment="1" applyProtection="1">
      <alignment horizontal="left"/>
      <protection locked="0"/>
    </xf>
    <xf numFmtId="49" fontId="0" fillId="3" borderId="16" xfId="0" applyNumberFormat="1" applyFill="1" applyBorder="1" applyAlignment="1" applyProtection="1">
      <alignment horizontal="left"/>
      <protection locked="0"/>
    </xf>
    <xf numFmtId="0" fontId="21" fillId="0" borderId="0" xfId="0" applyFont="1" applyAlignment="1">
      <alignment horizontal="center" vertical="top"/>
    </xf>
    <xf numFmtId="0" fontId="0" fillId="0" borderId="0" xfId="0" applyAlignment="1">
      <alignment horizontal="right"/>
    </xf>
    <xf numFmtId="0" fontId="0" fillId="0" borderId="10" xfId="0" applyBorder="1" applyAlignment="1">
      <alignment horizontal="right"/>
    </xf>
    <xf numFmtId="0" fontId="20" fillId="0" borderId="0" xfId="0" applyFont="1"/>
    <xf numFmtId="0" fontId="20" fillId="0" borderId="0" xfId="0" applyFont="1" applyAlignment="1">
      <alignment horizontal="center"/>
    </xf>
    <xf numFmtId="0" fontId="19" fillId="0" borderId="0" xfId="0" applyFont="1" applyAlignment="1">
      <alignment horizontal="left" wrapText="1"/>
    </xf>
    <xf numFmtId="0" fontId="7" fillId="0" borderId="0" xfId="0" applyFont="1" applyAlignment="1">
      <alignment horizontal="center"/>
    </xf>
    <xf numFmtId="0" fontId="9" fillId="0" borderId="2" xfId="0" applyFont="1" applyBorder="1" applyAlignment="1">
      <alignment horizontal="center"/>
    </xf>
    <xf numFmtId="0" fontId="19" fillId="0" borderId="13" xfId="0" applyFont="1" applyBorder="1" applyAlignment="1">
      <alignment horizontal="left" vertical="top" wrapText="1"/>
    </xf>
    <xf numFmtId="0" fontId="0" fillId="0" borderId="13" xfId="0" applyBorder="1" applyAlignment="1">
      <alignment horizontal="center"/>
    </xf>
    <xf numFmtId="0" fontId="19" fillId="0" borderId="0" xfId="0" applyFont="1" applyAlignment="1">
      <alignment horizontal="left" vertical="top" wrapText="1"/>
    </xf>
    <xf numFmtId="0" fontId="0" fillId="0" borderId="0" xfId="0" applyAlignment="1">
      <alignment wrapText="1"/>
    </xf>
    <xf numFmtId="0" fontId="23" fillId="0" borderId="0" xfId="0" applyFont="1" applyAlignment="1">
      <alignment horizontal="center"/>
    </xf>
    <xf numFmtId="49" fontId="0" fillId="0" borderId="0" xfId="0" applyNumberFormat="1" applyAlignment="1">
      <alignment horizontal="right"/>
    </xf>
    <xf numFmtId="49" fontId="0" fillId="0" borderId="15" xfId="0" applyNumberFormat="1" applyBorder="1" applyAlignment="1" applyProtection="1">
      <alignment horizontal="left"/>
      <protection locked="0"/>
    </xf>
    <xf numFmtId="49" fontId="0" fillId="0" borderId="16" xfId="0" applyNumberFormat="1" applyBorder="1" applyAlignment="1" applyProtection="1">
      <alignment horizontal="left"/>
      <protection locked="0"/>
    </xf>
    <xf numFmtId="0" fontId="0" fillId="0" borderId="0" xfId="0"/>
    <xf numFmtId="164" fontId="0" fillId="0" borderId="13" xfId="0" applyNumberFormat="1" applyBorder="1" applyAlignment="1" applyProtection="1">
      <alignment horizontal="left"/>
      <protection locked="0"/>
    </xf>
    <xf numFmtId="0" fontId="11" fillId="0" borderId="10" xfId="0" applyFont="1" applyBorder="1" applyAlignment="1">
      <alignment horizontal="left" wrapText="1"/>
    </xf>
    <xf numFmtId="49" fontId="0" fillId="3" borderId="6" xfId="0" applyNumberFormat="1" applyFill="1" applyBorder="1" applyAlignment="1" applyProtection="1">
      <alignment horizontal="left" vertical="top" wrapText="1"/>
      <protection locked="0"/>
    </xf>
    <xf numFmtId="49" fontId="0" fillId="3" borderId="7" xfId="0" applyNumberFormat="1" applyFill="1" applyBorder="1" applyAlignment="1" applyProtection="1">
      <alignment horizontal="left" vertical="top" wrapText="1"/>
      <protection locked="0"/>
    </xf>
    <xf numFmtId="49" fontId="0" fillId="3" borderId="8" xfId="0" applyNumberFormat="1" applyFill="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2" xfId="0" applyNumberFormat="1" applyBorder="1" applyAlignment="1" applyProtection="1">
      <alignment horizontal="left" vertical="top" wrapText="1"/>
      <protection locked="0"/>
    </xf>
    <xf numFmtId="49" fontId="0" fillId="0" borderId="12" xfId="0" applyNumberFormat="1" applyBorder="1" applyAlignment="1" applyProtection="1">
      <alignment horizontal="left" vertical="top" wrapText="1"/>
      <protection locked="0"/>
    </xf>
    <xf numFmtId="0" fontId="0" fillId="0" borderId="0" xfId="0" applyAlignment="1">
      <alignment vertical="top" wrapText="1"/>
    </xf>
    <xf numFmtId="0" fontId="11" fillId="0" borderId="2" xfId="0" applyFont="1" applyBorder="1" applyAlignment="1">
      <alignment horizontal="left"/>
    </xf>
    <xf numFmtId="0" fontId="11" fillId="0" borderId="12" xfId="0" applyFont="1" applyBorder="1" applyAlignment="1">
      <alignment horizontal="left"/>
    </xf>
    <xf numFmtId="0" fontId="11" fillId="0" borderId="0" xfId="0" applyFont="1" applyAlignment="1">
      <alignment horizontal="left"/>
    </xf>
    <xf numFmtId="0" fontId="11" fillId="0" borderId="10" xfId="0" applyFont="1" applyBorder="1" applyAlignment="1">
      <alignment horizontal="left"/>
    </xf>
    <xf numFmtId="0" fontId="26" fillId="0" borderId="0" xfId="0" applyFont="1" applyAlignment="1">
      <alignment horizontal="left" wrapText="1"/>
    </xf>
    <xf numFmtId="0" fontId="26" fillId="0" borderId="10" xfId="0" applyFont="1" applyBorder="1" applyAlignment="1">
      <alignment horizontal="left" wrapText="1"/>
    </xf>
    <xf numFmtId="0" fontId="16" fillId="0" borderId="0" xfId="0" applyFont="1" applyAlignment="1">
      <alignment horizontal="left"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14" fillId="0" borderId="13" xfId="0" applyFont="1" applyBorder="1" applyAlignment="1">
      <alignment horizontal="center"/>
    </xf>
    <xf numFmtId="0" fontId="7" fillId="0" borderId="13" xfId="0" applyFont="1" applyBorder="1" applyAlignment="1">
      <alignment horizontal="left"/>
    </xf>
    <xf numFmtId="0" fontId="26" fillId="0" borderId="9" xfId="0" applyFont="1" applyBorder="1" applyAlignment="1">
      <alignment horizontal="left" vertical="top" wrapText="1"/>
    </xf>
    <xf numFmtId="0" fontId="26" fillId="0" borderId="0" xfId="0" applyFont="1" applyAlignment="1">
      <alignment horizontal="left" vertical="top" wrapText="1"/>
    </xf>
    <xf numFmtId="0" fontId="26" fillId="0" borderId="10" xfId="0" applyFont="1" applyBorder="1" applyAlignment="1">
      <alignment horizontal="left" vertical="top" wrapText="1"/>
    </xf>
    <xf numFmtId="0" fontId="18" fillId="0" borderId="0" xfId="0" applyFont="1" applyAlignment="1">
      <alignment horizontal="left" wrapText="1"/>
    </xf>
    <xf numFmtId="0" fontId="5" fillId="0" borderId="0" xfId="0" applyFont="1" applyAlignment="1">
      <alignment horizontal="left" wrapText="1"/>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14" fillId="0" borderId="11" xfId="0" applyFont="1" applyBorder="1" applyAlignment="1">
      <alignment horizontal="center"/>
    </xf>
    <xf numFmtId="0" fontId="14" fillId="0" borderId="2" xfId="0" applyFont="1" applyBorder="1" applyAlignment="1">
      <alignment horizontal="center"/>
    </xf>
    <xf numFmtId="0" fontId="14" fillId="0" borderId="12" xfId="0" applyFont="1" applyBorder="1" applyAlignment="1">
      <alignment horizontal="center"/>
    </xf>
    <xf numFmtId="0" fontId="12" fillId="0" borderId="0" xfId="0" applyFont="1" applyAlignment="1">
      <alignment horizontal="left" wrapText="1"/>
    </xf>
    <xf numFmtId="0" fontId="12" fillId="0" borderId="0" xfId="0" applyFont="1" applyAlignment="1">
      <alignment horizontal="center" wrapText="1"/>
    </xf>
    <xf numFmtId="0" fontId="9" fillId="0" borderId="0" xfId="0" applyFont="1" applyAlignment="1">
      <alignment horizontal="center"/>
    </xf>
    <xf numFmtId="0" fontId="9"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4"/>
  <sheetViews>
    <sheetView tabSelected="1" zoomScaleNormal="100" workbookViewId="0">
      <selection activeCell="C6" sqref="C6:H6"/>
    </sheetView>
  </sheetViews>
  <sheetFormatPr defaultRowHeight="14.5" x14ac:dyDescent="0.35"/>
  <cols>
    <col min="1" max="1" width="5" style="30" customWidth="1"/>
    <col min="2" max="2" width="28.1796875" customWidth="1"/>
    <col min="3" max="3" width="20.453125" customWidth="1"/>
    <col min="4" max="4" width="10.54296875" customWidth="1"/>
    <col min="5" max="5" width="13.453125" customWidth="1"/>
    <col min="6" max="6" width="9.7265625" customWidth="1"/>
    <col min="7" max="7" width="15.81640625" customWidth="1"/>
    <col min="8" max="8" width="17.7265625" customWidth="1"/>
    <col min="9" max="11" width="9.1796875" style="63" customWidth="1"/>
  </cols>
  <sheetData>
    <row r="1" spans="1:18" ht="18.5" x14ac:dyDescent="0.45">
      <c r="A1" s="83" t="s">
        <v>300</v>
      </c>
      <c r="B1" s="83"/>
      <c r="C1" s="83"/>
      <c r="D1" s="83"/>
      <c r="E1" s="83"/>
      <c r="F1" s="83"/>
      <c r="G1" s="83"/>
      <c r="H1" s="83"/>
    </row>
    <row r="2" spans="1:18" ht="18.5" x14ac:dyDescent="0.45">
      <c r="A2" s="83" t="s">
        <v>0</v>
      </c>
      <c r="B2" s="83"/>
      <c r="C2" s="83"/>
      <c r="D2" s="83"/>
      <c r="E2" s="83"/>
      <c r="F2" s="83"/>
      <c r="G2" s="83"/>
      <c r="H2" s="83"/>
      <c r="J2" s="65"/>
      <c r="K2" s="65"/>
      <c r="L2" s="65"/>
      <c r="M2" s="65"/>
      <c r="N2" s="65"/>
      <c r="O2" s="65"/>
      <c r="P2" s="65"/>
      <c r="Q2" s="65"/>
      <c r="R2" s="65"/>
    </row>
    <row r="3" spans="1:18" ht="18.5" x14ac:dyDescent="0.45">
      <c r="A3" s="83" t="s">
        <v>1</v>
      </c>
      <c r="B3" s="83"/>
      <c r="C3" s="83"/>
      <c r="D3" s="83"/>
      <c r="E3" s="83"/>
      <c r="F3" s="83"/>
      <c r="G3" s="83"/>
      <c r="H3" s="83"/>
      <c r="J3" s="65"/>
      <c r="K3" s="65"/>
      <c r="L3" s="65"/>
      <c r="M3" s="65"/>
      <c r="N3" s="65"/>
      <c r="O3" s="65"/>
      <c r="P3" s="65"/>
      <c r="Q3" s="65"/>
      <c r="R3" s="65"/>
    </row>
    <row r="4" spans="1:18" ht="18.5" x14ac:dyDescent="0.45">
      <c r="A4" s="83" t="s">
        <v>2</v>
      </c>
      <c r="B4" s="83"/>
      <c r="C4" s="83"/>
      <c r="D4" s="83"/>
      <c r="E4" s="83"/>
      <c r="F4" s="83"/>
      <c r="G4" s="83"/>
      <c r="H4" s="83"/>
      <c r="J4" s="67" t="s">
        <v>267</v>
      </c>
      <c r="K4" s="65"/>
      <c r="L4" s="65"/>
      <c r="M4" s="65"/>
      <c r="N4" s="65"/>
      <c r="O4" s="65"/>
      <c r="P4" s="65"/>
      <c r="Q4" s="65"/>
      <c r="R4" s="65"/>
    </row>
    <row r="5" spans="1:18" ht="18.5" x14ac:dyDescent="0.45">
      <c r="A5" s="83" t="s">
        <v>309</v>
      </c>
      <c r="B5" s="83"/>
      <c r="C5" s="83"/>
      <c r="D5" s="83"/>
      <c r="E5" s="83"/>
      <c r="F5" s="83"/>
      <c r="G5" s="83"/>
      <c r="H5" s="83"/>
      <c r="J5" s="65"/>
      <c r="K5" s="65"/>
      <c r="L5" s="65"/>
      <c r="M5" s="65"/>
      <c r="N5" s="65"/>
      <c r="O5" s="65"/>
      <c r="P5" s="65"/>
      <c r="Q5" s="65"/>
      <c r="R5" s="65"/>
    </row>
    <row r="6" spans="1:18" x14ac:dyDescent="0.35">
      <c r="A6" s="111" t="s">
        <v>4</v>
      </c>
      <c r="B6" s="112"/>
      <c r="C6" s="97"/>
      <c r="D6" s="97"/>
      <c r="E6" s="97"/>
      <c r="F6" s="97"/>
      <c r="G6" s="97"/>
      <c r="H6" s="97"/>
      <c r="J6" s="65"/>
      <c r="K6" s="65"/>
      <c r="L6" s="65"/>
      <c r="M6" s="65"/>
      <c r="N6" s="65"/>
      <c r="O6" s="65"/>
      <c r="P6" s="65"/>
      <c r="Q6" s="65"/>
      <c r="R6" s="65"/>
    </row>
    <row r="7" spans="1:18" x14ac:dyDescent="0.35">
      <c r="A7" s="111" t="s">
        <v>3</v>
      </c>
      <c r="B7" s="112"/>
      <c r="C7" s="97"/>
      <c r="D7" s="97"/>
      <c r="E7" s="97"/>
      <c r="F7" s="97"/>
      <c r="G7" s="97"/>
      <c r="H7" s="97"/>
      <c r="J7" s="65"/>
      <c r="K7" s="65"/>
      <c r="L7" s="65"/>
      <c r="M7" s="65"/>
      <c r="N7" s="65"/>
      <c r="O7" s="65"/>
      <c r="P7" s="65"/>
      <c r="Q7" s="65"/>
      <c r="R7" s="65"/>
    </row>
    <row r="8" spans="1:18" x14ac:dyDescent="0.35">
      <c r="A8" s="111" t="s">
        <v>5</v>
      </c>
      <c r="B8" s="112"/>
      <c r="C8" s="97"/>
      <c r="D8" s="97"/>
      <c r="E8" s="97"/>
      <c r="F8" s="97"/>
      <c r="G8" s="97"/>
      <c r="H8" s="97"/>
      <c r="J8" s="65"/>
      <c r="K8" s="65"/>
      <c r="L8" s="65"/>
      <c r="M8" s="65"/>
      <c r="N8" s="65"/>
      <c r="O8" s="65"/>
      <c r="P8" s="65"/>
      <c r="Q8" s="65"/>
      <c r="R8" s="65"/>
    </row>
    <row r="9" spans="1:18" x14ac:dyDescent="0.35">
      <c r="A9" s="111" t="s">
        <v>6</v>
      </c>
      <c r="B9" s="112"/>
      <c r="C9" s="97"/>
      <c r="D9" s="97"/>
      <c r="E9" s="97"/>
      <c r="F9" s="97"/>
      <c r="G9" s="97"/>
      <c r="H9" s="97"/>
      <c r="J9" s="65" t="s">
        <v>44</v>
      </c>
      <c r="K9" s="65"/>
      <c r="L9" s="65"/>
      <c r="M9" s="65"/>
      <c r="N9" s="65"/>
      <c r="O9" s="65"/>
      <c r="P9" s="65"/>
      <c r="Q9" s="65"/>
      <c r="R9" s="65"/>
    </row>
    <row r="10" spans="1:18" x14ac:dyDescent="0.35">
      <c r="A10" s="111" t="s">
        <v>260</v>
      </c>
      <c r="B10" s="111"/>
      <c r="C10" s="107"/>
      <c r="D10" s="108"/>
      <c r="E10" s="108"/>
      <c r="F10" s="108"/>
      <c r="G10" s="108"/>
      <c r="H10" s="109"/>
      <c r="J10" s="65" t="s">
        <v>56</v>
      </c>
      <c r="K10" s="65"/>
      <c r="L10" s="65"/>
      <c r="M10" s="65"/>
      <c r="N10" s="65"/>
      <c r="O10" s="65"/>
      <c r="P10" s="65"/>
      <c r="Q10" s="65"/>
      <c r="R10" s="65"/>
    </row>
    <row r="11" spans="1:18" x14ac:dyDescent="0.35">
      <c r="J11" s="65"/>
      <c r="K11" s="65"/>
      <c r="L11" s="65"/>
      <c r="M11" s="65"/>
      <c r="N11" s="65"/>
      <c r="O11" s="65"/>
      <c r="P11" s="65"/>
      <c r="Q11" s="65"/>
      <c r="R11" s="65"/>
    </row>
    <row r="12" spans="1:18" x14ac:dyDescent="0.35">
      <c r="J12" s="65"/>
      <c r="K12" s="65"/>
      <c r="L12" s="65"/>
      <c r="M12" s="65"/>
      <c r="N12" s="65"/>
      <c r="O12" s="65"/>
      <c r="P12" s="65"/>
      <c r="Q12" s="65"/>
      <c r="R12" s="65"/>
    </row>
    <row r="13" spans="1:18" x14ac:dyDescent="0.35">
      <c r="A13" s="162" t="s">
        <v>7</v>
      </c>
      <c r="B13" s="162"/>
      <c r="C13" s="3" t="s">
        <v>8</v>
      </c>
      <c r="D13" s="162" t="s">
        <v>9</v>
      </c>
      <c r="E13" s="162"/>
      <c r="F13" s="163" t="s">
        <v>10</v>
      </c>
      <c r="G13" s="163"/>
      <c r="H13" s="163"/>
      <c r="J13" s="65"/>
      <c r="K13" s="65"/>
      <c r="L13" s="65"/>
      <c r="M13" s="65"/>
      <c r="N13" s="65"/>
      <c r="O13" s="65"/>
      <c r="P13" s="65"/>
      <c r="Q13" s="65"/>
      <c r="R13" s="65"/>
    </row>
    <row r="14" spans="1:18" x14ac:dyDescent="0.35">
      <c r="A14" s="81" t="s">
        <v>228</v>
      </c>
      <c r="B14" s="81"/>
      <c r="C14" s="1">
        <v>1000</v>
      </c>
      <c r="D14" s="114" t="s">
        <v>11</v>
      </c>
      <c r="E14" s="114"/>
      <c r="H14" s="75">
        <f>BalanceDue</f>
        <v>0</v>
      </c>
    </row>
    <row r="15" spans="1:18" x14ac:dyDescent="0.35">
      <c r="A15" s="81" t="s">
        <v>310</v>
      </c>
      <c r="B15" s="81"/>
      <c r="C15" s="1">
        <v>1000</v>
      </c>
      <c r="D15" s="114" t="s">
        <v>311</v>
      </c>
      <c r="E15" s="114"/>
      <c r="H15" s="75">
        <f>RetaliatoryAmt</f>
        <v>0</v>
      </c>
    </row>
    <row r="16" spans="1:18" x14ac:dyDescent="0.35">
      <c r="A16" s="81" t="s">
        <v>312</v>
      </c>
      <c r="B16" s="81"/>
      <c r="C16" s="1">
        <v>3200</v>
      </c>
      <c r="D16" s="113" t="s">
        <v>313</v>
      </c>
      <c r="E16" s="113"/>
      <c r="H16" s="75">
        <f>AssessmentDeclared</f>
        <v>0</v>
      </c>
    </row>
    <row r="17" spans="1:8" x14ac:dyDescent="0.35">
      <c r="A17" s="7"/>
      <c r="B17" s="7"/>
      <c r="C17" s="1"/>
      <c r="D17" s="110"/>
      <c r="E17" s="110"/>
      <c r="H17" s="70"/>
    </row>
    <row r="18" spans="1:8" ht="15" thickBot="1" x14ac:dyDescent="0.4">
      <c r="A18"/>
      <c r="B18" s="4"/>
      <c r="C18" s="4"/>
      <c r="D18" s="4"/>
      <c r="E18" s="4"/>
      <c r="F18" s="4"/>
      <c r="G18" s="71" t="s">
        <v>314</v>
      </c>
      <c r="H18" s="76">
        <f>totaltaxdue+totalretaliatorytaxdue+Healthcareaccessassessment</f>
        <v>0</v>
      </c>
    </row>
    <row r="20" spans="1:8" ht="15.5" x14ac:dyDescent="0.35">
      <c r="A20"/>
      <c r="B20" s="6" t="s">
        <v>12</v>
      </c>
    </row>
    <row r="22" spans="1:8" x14ac:dyDescent="0.35">
      <c r="A22"/>
      <c r="B22" s="5" t="s">
        <v>13</v>
      </c>
    </row>
    <row r="24" spans="1:8" x14ac:dyDescent="0.35">
      <c r="A24" s="31"/>
      <c r="B24" t="s">
        <v>14</v>
      </c>
    </row>
    <row r="25" spans="1:8" x14ac:dyDescent="0.35">
      <c r="A25" s="31"/>
      <c r="B25" t="s">
        <v>15</v>
      </c>
    </row>
    <row r="26" spans="1:8" x14ac:dyDescent="0.35">
      <c r="A26" s="52" t="str">
        <f>IF(RefundAmt&gt;0, "X", "")</f>
        <v/>
      </c>
      <c r="B26" t="s">
        <v>16</v>
      </c>
      <c r="C26" s="51">
        <f>IF(TotalLin&lt;0,ABS(TotalLin),0)</f>
        <v>0</v>
      </c>
      <c r="D26" t="s">
        <v>261</v>
      </c>
    </row>
    <row r="27" spans="1:8" x14ac:dyDescent="0.35">
      <c r="E27" s="81"/>
      <c r="F27" s="81"/>
    </row>
    <row r="28" spans="1:8" x14ac:dyDescent="0.35">
      <c r="A28" s="31"/>
      <c r="B28" t="s">
        <v>281</v>
      </c>
    </row>
    <row r="30" spans="1:8" ht="28.5" customHeight="1" x14ac:dyDescent="0.35">
      <c r="A30" s="101" t="s">
        <v>355</v>
      </c>
      <c r="B30" s="101"/>
      <c r="C30" s="101"/>
      <c r="D30" s="101"/>
      <c r="E30" s="101"/>
      <c r="F30" s="101"/>
      <c r="G30" s="101"/>
      <c r="H30" s="101"/>
    </row>
    <row r="31" spans="1:8" ht="9" customHeight="1" x14ac:dyDescent="0.35">
      <c r="A31"/>
    </row>
    <row r="32" spans="1:8" x14ac:dyDescent="0.35">
      <c r="A32" s="81" t="s">
        <v>17</v>
      </c>
      <c r="B32" s="81"/>
      <c r="C32" s="81" t="s">
        <v>18</v>
      </c>
      <c r="D32" s="81"/>
      <c r="E32" s="81" t="s">
        <v>19</v>
      </c>
      <c r="F32" s="81"/>
      <c r="G32" s="81" t="s">
        <v>20</v>
      </c>
      <c r="H32" s="81"/>
    </row>
    <row r="33" spans="1:8" x14ac:dyDescent="0.35">
      <c r="A33" s="97"/>
      <c r="B33" s="97"/>
      <c r="C33" s="97"/>
      <c r="D33" s="97"/>
      <c r="E33" s="97"/>
      <c r="F33" s="97"/>
      <c r="G33" s="97"/>
      <c r="H33" s="97"/>
    </row>
    <row r="34" spans="1:8" x14ac:dyDescent="0.35">
      <c r="A34" s="97"/>
      <c r="B34" s="97"/>
      <c r="C34" s="97"/>
      <c r="D34" s="97"/>
      <c r="E34" s="97"/>
      <c r="F34" s="97"/>
      <c r="G34" s="97"/>
      <c r="H34" s="97"/>
    </row>
    <row r="35" spans="1:8" x14ac:dyDescent="0.35">
      <c r="A35" s="97"/>
      <c r="B35" s="97"/>
      <c r="C35" s="97"/>
      <c r="D35" s="97"/>
      <c r="E35" s="97"/>
      <c r="F35" s="97"/>
      <c r="G35" s="97"/>
      <c r="H35" s="97"/>
    </row>
    <row r="36" spans="1:8" x14ac:dyDescent="0.35">
      <c r="A36" s="97"/>
      <c r="B36" s="97"/>
      <c r="C36" s="97"/>
      <c r="D36" s="97"/>
      <c r="E36" s="97"/>
      <c r="F36" s="97"/>
      <c r="G36" s="97"/>
      <c r="H36" s="97"/>
    </row>
    <row r="37" spans="1:8" x14ac:dyDescent="0.35">
      <c r="A37" s="97"/>
      <c r="B37" s="97"/>
      <c r="C37" s="97"/>
      <c r="D37" s="97"/>
      <c r="E37" s="97"/>
      <c r="F37" s="97"/>
      <c r="G37" s="97"/>
      <c r="H37" s="97"/>
    </row>
    <row r="39" spans="1:8" x14ac:dyDescent="0.35">
      <c r="A39" t="s">
        <v>21</v>
      </c>
    </row>
    <row r="40" spans="1:8" x14ac:dyDescent="0.35">
      <c r="A40" s="116" t="s">
        <v>22</v>
      </c>
      <c r="B40" s="116"/>
      <c r="C40" s="116"/>
      <c r="D40" s="116"/>
      <c r="E40" s="116"/>
      <c r="F40" s="116"/>
      <c r="G40" s="116"/>
      <c r="H40" s="116"/>
    </row>
    <row r="41" spans="1:8" x14ac:dyDescent="0.35">
      <c r="A41" s="31"/>
      <c r="B41" t="s">
        <v>23</v>
      </c>
    </row>
    <row r="42" spans="1:8" x14ac:dyDescent="0.35">
      <c r="A42" s="31"/>
      <c r="B42" t="s">
        <v>24</v>
      </c>
    </row>
    <row r="43" spans="1:8" x14ac:dyDescent="0.35">
      <c r="A43" s="31"/>
      <c r="B43" t="s">
        <v>25</v>
      </c>
    </row>
    <row r="44" spans="1:8" x14ac:dyDescent="0.35">
      <c r="A44" s="31"/>
      <c r="B44" t="s">
        <v>26</v>
      </c>
    </row>
    <row r="45" spans="1:8" x14ac:dyDescent="0.35">
      <c r="A45" s="31"/>
      <c r="B45" t="s">
        <v>263</v>
      </c>
    </row>
    <row r="46" spans="1:8" x14ac:dyDescent="0.35">
      <c r="A46" s="31"/>
      <c r="B46" t="s">
        <v>264</v>
      </c>
    </row>
    <row r="47" spans="1:8" x14ac:dyDescent="0.35">
      <c r="A47" s="31"/>
      <c r="B47" t="s">
        <v>266</v>
      </c>
    </row>
    <row r="48" spans="1:8" x14ac:dyDescent="0.35">
      <c r="A48" s="31"/>
      <c r="B48" t="s">
        <v>265</v>
      </c>
    </row>
    <row r="49" spans="1:8" x14ac:dyDescent="0.35">
      <c r="A49" s="68"/>
      <c r="B49" t="s">
        <v>282</v>
      </c>
    </row>
    <row r="50" spans="1:8" x14ac:dyDescent="0.35">
      <c r="A50" s="31"/>
      <c r="B50" t="s">
        <v>286</v>
      </c>
    </row>
    <row r="51" spans="1:8" x14ac:dyDescent="0.35">
      <c r="A51" s="31"/>
      <c r="B51" t="s">
        <v>284</v>
      </c>
    </row>
    <row r="52" spans="1:8" x14ac:dyDescent="0.35">
      <c r="A52" s="31"/>
      <c r="B52" t="s">
        <v>285</v>
      </c>
    </row>
    <row r="54" spans="1:8" x14ac:dyDescent="0.35">
      <c r="A54" s="116" t="s">
        <v>27</v>
      </c>
      <c r="B54" s="116"/>
      <c r="C54" s="116"/>
      <c r="D54" s="116"/>
      <c r="E54" s="116"/>
      <c r="F54" s="116"/>
      <c r="G54" s="116"/>
      <c r="H54" s="116"/>
    </row>
    <row r="55" spans="1:8" ht="29.25" customHeight="1" x14ac:dyDescent="0.35">
      <c r="A55" s="31"/>
      <c r="B55" s="101" t="s">
        <v>268</v>
      </c>
      <c r="C55" s="101"/>
      <c r="D55" s="101"/>
      <c r="E55" s="101"/>
      <c r="F55" s="101"/>
      <c r="G55" s="101"/>
      <c r="H55" s="101"/>
    </row>
    <row r="62" spans="1:8" ht="18.5" x14ac:dyDescent="0.45">
      <c r="A62" s="83" t="s">
        <v>28</v>
      </c>
      <c r="B62" s="83"/>
      <c r="C62" s="83"/>
      <c r="D62" s="83"/>
      <c r="E62" s="83"/>
      <c r="F62" s="83"/>
      <c r="G62" s="83"/>
      <c r="H62" s="83"/>
    </row>
    <row r="63" spans="1:8" ht="18.5" x14ac:dyDescent="0.45">
      <c r="A63" s="83" t="s">
        <v>315</v>
      </c>
      <c r="B63" s="83"/>
      <c r="C63" s="83"/>
      <c r="D63" s="83" t="s">
        <v>315</v>
      </c>
      <c r="E63" s="83"/>
      <c r="F63" s="83"/>
      <c r="G63" s="83"/>
      <c r="H63" s="83"/>
    </row>
    <row r="64" spans="1:8" x14ac:dyDescent="0.35">
      <c r="A64" s="94" t="s">
        <v>29</v>
      </c>
      <c r="B64" s="94"/>
      <c r="C64" s="32"/>
    </row>
    <row r="65" spans="1:8" x14ac:dyDescent="0.35">
      <c r="A65" s="31"/>
      <c r="B65" t="s">
        <v>30</v>
      </c>
    </row>
    <row r="67" spans="1:8" ht="46.5" customHeight="1" x14ac:dyDescent="0.35">
      <c r="A67" s="115" t="s">
        <v>316</v>
      </c>
      <c r="B67" s="115"/>
      <c r="C67" s="115"/>
      <c r="D67" s="115"/>
      <c r="E67" s="115"/>
      <c r="F67" s="115"/>
      <c r="G67" s="115"/>
      <c r="H67" s="115"/>
    </row>
    <row r="70" spans="1:8" x14ac:dyDescent="0.35">
      <c r="A70">
        <v>1</v>
      </c>
      <c r="B70" s="69" t="s">
        <v>317</v>
      </c>
      <c r="G70" s="88"/>
      <c r="H70" s="88"/>
    </row>
    <row r="71" spans="1:8" x14ac:dyDescent="0.35">
      <c r="A71">
        <v>2</v>
      </c>
      <c r="B71" s="69" t="s">
        <v>301</v>
      </c>
      <c r="G71" s="88"/>
      <c r="H71" s="88"/>
    </row>
    <row r="72" spans="1:8" x14ac:dyDescent="0.35">
      <c r="A72">
        <v>3</v>
      </c>
      <c r="B72" s="69" t="s">
        <v>31</v>
      </c>
      <c r="G72" s="80">
        <f>ROUND(IF(GrossPremTaxDue-Credits&lt;0,0,GrossPremTaxDue-Credits)*1,2)</f>
        <v>0</v>
      </c>
      <c r="H72" s="80"/>
    </row>
    <row r="73" spans="1:8" x14ac:dyDescent="0.35">
      <c r="A73">
        <v>4</v>
      </c>
      <c r="B73" s="69" t="s">
        <v>32</v>
      </c>
      <c r="G73" s="106"/>
      <c r="H73" s="106"/>
    </row>
    <row r="74" spans="1:8" x14ac:dyDescent="0.35">
      <c r="A74">
        <v>5</v>
      </c>
      <c r="B74" s="69" t="s">
        <v>318</v>
      </c>
      <c r="G74" s="88"/>
      <c r="H74" s="88"/>
    </row>
    <row r="75" spans="1:8" x14ac:dyDescent="0.35">
      <c r="A75">
        <v>6</v>
      </c>
      <c r="B75" s="69" t="s">
        <v>302</v>
      </c>
      <c r="G75" s="88"/>
      <c r="H75" s="88"/>
    </row>
    <row r="76" spans="1:8" x14ac:dyDescent="0.35">
      <c r="A76">
        <v>7</v>
      </c>
      <c r="B76" s="69" t="s">
        <v>319</v>
      </c>
      <c r="G76" s="88"/>
      <c r="H76" s="88"/>
    </row>
    <row r="77" spans="1:8" x14ac:dyDescent="0.35">
      <c r="A77">
        <v>8</v>
      </c>
      <c r="B77" s="69" t="s">
        <v>303</v>
      </c>
      <c r="G77" s="88"/>
      <c r="H77" s="88"/>
    </row>
    <row r="78" spans="1:8" x14ac:dyDescent="0.35">
      <c r="A78">
        <v>9</v>
      </c>
      <c r="B78" s="69" t="s">
        <v>304</v>
      </c>
      <c r="G78" s="88"/>
      <c r="H78" s="88"/>
    </row>
    <row r="79" spans="1:8" x14ac:dyDescent="0.35">
      <c r="A79">
        <v>10</v>
      </c>
      <c r="B79" s="69" t="s">
        <v>320</v>
      </c>
      <c r="G79" s="88"/>
      <c r="H79" s="88"/>
    </row>
    <row r="80" spans="1:8" x14ac:dyDescent="0.35">
      <c r="A80">
        <v>11</v>
      </c>
      <c r="B80" s="69"/>
      <c r="C80" t="s">
        <v>33</v>
      </c>
      <c r="G80" s="80">
        <f>SUM(G74:H79)</f>
        <v>0</v>
      </c>
      <c r="H80" s="80"/>
    </row>
    <row r="81" spans="1:8" x14ac:dyDescent="0.35">
      <c r="A81">
        <v>12</v>
      </c>
      <c r="B81" s="69"/>
      <c r="C81" t="s">
        <v>35</v>
      </c>
      <c r="G81" s="80">
        <f>ROUND(SUM(NetPremTaxDue-TotalPrePaid)*1,2)</f>
        <v>0</v>
      </c>
      <c r="H81" s="80"/>
    </row>
    <row r="82" spans="1:8" x14ac:dyDescent="0.35">
      <c r="A82">
        <v>13</v>
      </c>
      <c r="B82" s="69" t="s">
        <v>321</v>
      </c>
      <c r="G82" s="80">
        <f>TotalRetalAmtDue</f>
        <v>0</v>
      </c>
      <c r="H82" s="80"/>
    </row>
    <row r="83" spans="1:8" x14ac:dyDescent="0.35">
      <c r="A83">
        <v>14</v>
      </c>
      <c r="B83" s="69"/>
      <c r="C83" s="5" t="s">
        <v>34</v>
      </c>
      <c r="G83" s="80">
        <f>ROUND(SUM(G81:H82)*1,2)</f>
        <v>0</v>
      </c>
      <c r="H83" s="80"/>
    </row>
    <row r="84" spans="1:8" ht="43.9" customHeight="1" x14ac:dyDescent="0.35">
      <c r="A84"/>
      <c r="B84" s="100" t="s">
        <v>354</v>
      </c>
      <c r="C84" s="100"/>
      <c r="D84" s="100"/>
      <c r="E84" s="100"/>
      <c r="F84" s="100"/>
      <c r="G84" s="100"/>
      <c r="H84" s="100"/>
    </row>
    <row r="86" spans="1:8" ht="16.5" customHeight="1" x14ac:dyDescent="0.35">
      <c r="A86" s="99" t="s">
        <v>352</v>
      </c>
      <c r="B86" s="99"/>
      <c r="C86" s="99"/>
      <c r="D86" s="99"/>
      <c r="E86" s="99"/>
      <c r="F86" s="99"/>
      <c r="G86" s="99"/>
      <c r="H86" s="99"/>
    </row>
    <row r="87" spans="1:8" ht="25.5" customHeight="1" x14ac:dyDescent="0.35">
      <c r="A87" s="99"/>
      <c r="B87" s="99"/>
      <c r="C87" s="99"/>
      <c r="D87" s="99"/>
      <c r="E87" s="99"/>
      <c r="F87" s="99"/>
      <c r="G87" s="99"/>
      <c r="H87" s="99"/>
    </row>
    <row r="88" spans="1:8" ht="33.75" customHeight="1" x14ac:dyDescent="0.35">
      <c r="A88" s="99"/>
      <c r="B88" s="99"/>
      <c r="C88" s="99"/>
      <c r="D88" s="99"/>
      <c r="E88" s="99"/>
      <c r="F88" s="99"/>
      <c r="G88" s="99"/>
      <c r="H88" s="99"/>
    </row>
    <row r="90" spans="1:8" x14ac:dyDescent="0.35">
      <c r="A90" s="69" t="s">
        <v>322</v>
      </c>
    </row>
    <row r="91" spans="1:8" x14ac:dyDescent="0.35">
      <c r="A91" s="129"/>
      <c r="B91" s="130"/>
      <c r="C91" s="130"/>
      <c r="D91" s="130"/>
      <c r="E91" s="130"/>
      <c r="F91" s="130"/>
      <c r="G91" s="130"/>
      <c r="H91" s="131"/>
    </row>
    <row r="92" spans="1:8" x14ac:dyDescent="0.35">
      <c r="A92" s="132"/>
      <c r="B92" s="133"/>
      <c r="C92" s="133"/>
      <c r="D92" s="133"/>
      <c r="E92" s="133"/>
      <c r="F92" s="133"/>
      <c r="G92" s="133"/>
      <c r="H92" s="134"/>
    </row>
    <row r="93" spans="1:8" x14ac:dyDescent="0.35">
      <c r="A93" s="29" t="s">
        <v>36</v>
      </c>
      <c r="B93" s="97"/>
      <c r="C93" s="97"/>
      <c r="D93" s="29" t="s">
        <v>37</v>
      </c>
      <c r="E93" s="29"/>
      <c r="F93" s="29"/>
      <c r="G93" s="29"/>
      <c r="H93" s="29"/>
    </row>
    <row r="94" spans="1:8" ht="15" customHeight="1" x14ac:dyDescent="0.35">
      <c r="A94"/>
      <c r="D94" t="s">
        <v>305</v>
      </c>
    </row>
    <row r="95" spans="1:8" ht="15" customHeight="1" x14ac:dyDescent="0.35">
      <c r="A95"/>
    </row>
    <row r="96" spans="1:8" ht="15" customHeight="1" x14ac:dyDescent="0.35">
      <c r="A96" t="s">
        <v>269</v>
      </c>
      <c r="B96" s="60"/>
      <c r="C96" t="s">
        <v>270</v>
      </c>
      <c r="D96" s="102"/>
      <c r="E96" s="102"/>
      <c r="F96" s="102"/>
      <c r="G96" s="81" t="s">
        <v>271</v>
      </c>
      <c r="H96" s="81"/>
    </row>
    <row r="97" spans="1:11" ht="15" customHeight="1" x14ac:dyDescent="0.35">
      <c r="A97" s="99" t="s">
        <v>274</v>
      </c>
      <c r="B97" s="99"/>
      <c r="C97" s="99"/>
      <c r="D97" s="99"/>
      <c r="E97" s="99"/>
      <c r="F97" s="99"/>
      <c r="G97" s="99"/>
      <c r="H97" s="99"/>
    </row>
    <row r="98" spans="1:11" ht="15" customHeight="1" x14ac:dyDescent="0.35">
      <c r="A98" s="99"/>
      <c r="B98" s="99"/>
      <c r="C98" s="99"/>
      <c r="D98" s="99"/>
      <c r="E98" s="99"/>
      <c r="F98" s="99"/>
      <c r="G98" s="99"/>
      <c r="H98" s="99"/>
    </row>
    <row r="99" spans="1:11" ht="15" customHeight="1" x14ac:dyDescent="0.35">
      <c r="A99" s="59"/>
      <c r="B99" s="59"/>
      <c r="C99" s="59"/>
      <c r="D99" s="59"/>
      <c r="E99" s="59"/>
      <c r="F99" s="59"/>
      <c r="G99" s="59"/>
      <c r="H99" s="59"/>
    </row>
    <row r="100" spans="1:11" ht="15" customHeight="1" x14ac:dyDescent="0.35">
      <c r="A100" s="103"/>
      <c r="B100" s="103"/>
      <c r="C100" s="103"/>
      <c r="D100" s="59"/>
      <c r="E100" s="59"/>
      <c r="F100" s="105"/>
      <c r="G100" s="105"/>
      <c r="H100" s="105"/>
    </row>
    <row r="101" spans="1:11" ht="15" customHeight="1" x14ac:dyDescent="0.35">
      <c r="A101" s="104" t="s">
        <v>272</v>
      </c>
      <c r="B101" s="104"/>
      <c r="C101" s="104"/>
      <c r="D101" s="59"/>
      <c r="E101" s="59"/>
      <c r="F101" s="104" t="s">
        <v>273</v>
      </c>
      <c r="G101" s="104"/>
      <c r="H101" s="104"/>
    </row>
    <row r="102" spans="1:11" ht="15.5" x14ac:dyDescent="0.35">
      <c r="B102" s="72" t="s">
        <v>323</v>
      </c>
    </row>
    <row r="103" spans="1:11" x14ac:dyDescent="0.35">
      <c r="A103">
        <v>1</v>
      </c>
      <c r="B103" t="s">
        <v>38</v>
      </c>
      <c r="G103" s="80">
        <f>TotalPremiums</f>
        <v>0</v>
      </c>
      <c r="H103" s="80"/>
    </row>
    <row r="104" spans="1:11" x14ac:dyDescent="0.35">
      <c r="A104">
        <v>2</v>
      </c>
      <c r="B104" t="s">
        <v>39</v>
      </c>
      <c r="G104" s="80">
        <f>TotalDeductions</f>
        <v>0</v>
      </c>
      <c r="H104" s="80"/>
      <c r="J104" s="65"/>
      <c r="K104" s="65"/>
    </row>
    <row r="105" spans="1:11" x14ac:dyDescent="0.35">
      <c r="A105">
        <v>3</v>
      </c>
      <c r="B105" t="s">
        <v>40</v>
      </c>
      <c r="G105" s="80">
        <f>ROUND(IF(TotalPremExh-TotalDedExh&lt;0,0,TotalPremExh-TotalDedExh)*1,2)</f>
        <v>0</v>
      </c>
      <c r="H105" s="80"/>
      <c r="J105" s="66">
        <v>0.02</v>
      </c>
      <c r="K105" s="65"/>
    </row>
    <row r="106" spans="1:11" x14ac:dyDescent="0.35">
      <c r="A106">
        <v>4</v>
      </c>
      <c r="B106" t="s">
        <v>41</v>
      </c>
      <c r="G106" s="96"/>
      <c r="H106" s="96"/>
      <c r="J106" s="66">
        <v>0.03</v>
      </c>
      <c r="K106" s="65"/>
    </row>
    <row r="107" spans="1:11" ht="15" customHeight="1" x14ac:dyDescent="0.35">
      <c r="A107">
        <v>5</v>
      </c>
      <c r="B107" s="101" t="s">
        <v>42</v>
      </c>
      <c r="C107" s="101"/>
      <c r="D107" s="101"/>
      <c r="E107" s="101"/>
      <c r="F107" s="101"/>
    </row>
    <row r="108" spans="1:11" x14ac:dyDescent="0.35">
      <c r="A108"/>
      <c r="B108" s="101"/>
      <c r="C108" s="101"/>
      <c r="D108" s="101"/>
      <c r="E108" s="101"/>
      <c r="F108" s="101"/>
    </row>
    <row r="109" spans="1:11" x14ac:dyDescent="0.35">
      <c r="A109"/>
      <c r="B109" s="101"/>
      <c r="C109" s="101"/>
      <c r="D109" s="101"/>
      <c r="E109" s="101"/>
      <c r="F109" s="101"/>
      <c r="G109" s="80">
        <f>ROUND(SUM(TotalTaxPrem*TaxRate)*1,2)</f>
        <v>0</v>
      </c>
      <c r="H109" s="80"/>
    </row>
    <row r="112" spans="1:11" ht="18.5" x14ac:dyDescent="0.45">
      <c r="A112" s="83" t="s">
        <v>43</v>
      </c>
      <c r="B112" s="83"/>
      <c r="C112" s="83"/>
      <c r="D112" s="83"/>
      <c r="E112" s="83"/>
      <c r="F112" s="83"/>
      <c r="G112" s="83"/>
      <c r="H112" s="83"/>
    </row>
    <row r="113" spans="1:8" ht="18.5" x14ac:dyDescent="0.45">
      <c r="A113" s="83" t="s">
        <v>324</v>
      </c>
      <c r="B113" s="83"/>
      <c r="C113" s="83"/>
      <c r="D113" s="83"/>
      <c r="E113" s="83"/>
      <c r="F113" s="83"/>
      <c r="G113" s="83"/>
      <c r="H113" s="83"/>
    </row>
    <row r="114" spans="1:8" ht="24" customHeight="1" x14ac:dyDescent="0.35">
      <c r="A114" s="10" t="s">
        <v>44</v>
      </c>
      <c r="B114" s="2"/>
      <c r="C114" s="2"/>
      <c r="D114" s="2"/>
      <c r="E114" s="2"/>
      <c r="F114" s="2"/>
      <c r="G114" s="2"/>
      <c r="H114" s="2"/>
    </row>
    <row r="115" spans="1:8" x14ac:dyDescent="0.35">
      <c r="A115" t="s">
        <v>46</v>
      </c>
      <c r="B115" s="69" t="s">
        <v>291</v>
      </c>
    </row>
    <row r="116" spans="1:8" x14ac:dyDescent="0.35">
      <c r="A116"/>
      <c r="B116" s="69" t="s">
        <v>292</v>
      </c>
      <c r="G116" s="91"/>
      <c r="H116" s="92"/>
    </row>
    <row r="117" spans="1:8" x14ac:dyDescent="0.35">
      <c r="A117" t="s">
        <v>48</v>
      </c>
      <c r="B117" s="69" t="s">
        <v>293</v>
      </c>
      <c r="C117" s="69"/>
      <c r="D117" s="69"/>
      <c r="E117" s="69"/>
      <c r="F117" s="69"/>
      <c r="G117" s="7"/>
      <c r="H117" s="7"/>
    </row>
    <row r="118" spans="1:8" x14ac:dyDescent="0.35">
      <c r="A118"/>
      <c r="B118" s="69" t="s">
        <v>294</v>
      </c>
      <c r="C118" s="69"/>
      <c r="D118" s="69"/>
      <c r="E118" s="69"/>
      <c r="F118" s="69"/>
      <c r="G118" s="88"/>
      <c r="H118" s="88"/>
    </row>
    <row r="119" spans="1:8" x14ac:dyDescent="0.35">
      <c r="A119" t="s">
        <v>49</v>
      </c>
      <c r="B119" s="69" t="s">
        <v>295</v>
      </c>
      <c r="C119" s="69"/>
      <c r="D119" s="69"/>
      <c r="E119" s="69"/>
      <c r="F119" s="69"/>
      <c r="G119" s="7"/>
      <c r="H119" s="7"/>
    </row>
    <row r="120" spans="1:8" x14ac:dyDescent="0.35">
      <c r="A120"/>
      <c r="B120" s="69" t="s">
        <v>296</v>
      </c>
      <c r="C120" s="69"/>
      <c r="D120" s="69"/>
      <c r="E120" s="69"/>
      <c r="F120" s="69"/>
      <c r="G120" s="91"/>
      <c r="H120" s="92"/>
    </row>
    <row r="121" spans="1:8" x14ac:dyDescent="0.35">
      <c r="A121" t="s">
        <v>50</v>
      </c>
      <c r="B121" s="69" t="s">
        <v>297</v>
      </c>
      <c r="C121" s="69"/>
      <c r="D121" s="69"/>
      <c r="E121" s="69"/>
      <c r="F121" s="69"/>
      <c r="G121" s="7"/>
      <c r="H121" s="7"/>
    </row>
    <row r="122" spans="1:8" x14ac:dyDescent="0.35">
      <c r="A122"/>
      <c r="B122" s="69" t="s">
        <v>47</v>
      </c>
      <c r="C122" s="69"/>
      <c r="D122" s="69"/>
      <c r="E122" s="69"/>
      <c r="F122" s="69"/>
      <c r="G122" s="88"/>
      <c r="H122" s="88"/>
    </row>
    <row r="123" spans="1:8" x14ac:dyDescent="0.35">
      <c r="A123" t="s">
        <v>51</v>
      </c>
      <c r="B123" s="69" t="s">
        <v>298</v>
      </c>
      <c r="C123" s="69"/>
      <c r="D123" s="69"/>
      <c r="E123" s="69"/>
      <c r="F123" s="69"/>
      <c r="G123" s="7"/>
      <c r="H123" s="7"/>
    </row>
    <row r="124" spans="1:8" x14ac:dyDescent="0.35">
      <c r="A124"/>
      <c r="B124" s="69" t="s">
        <v>299</v>
      </c>
      <c r="C124" s="69"/>
      <c r="D124" s="69"/>
      <c r="E124" s="69"/>
      <c r="F124" s="69"/>
      <c r="G124" s="7"/>
      <c r="H124" s="7"/>
    </row>
    <row r="125" spans="1:8" x14ac:dyDescent="0.35">
      <c r="A125"/>
      <c r="B125" s="69" t="s">
        <v>45</v>
      </c>
      <c r="C125" s="69"/>
      <c r="D125" s="69"/>
      <c r="E125" s="69"/>
      <c r="F125" s="69"/>
      <c r="G125" s="7"/>
      <c r="H125" s="7"/>
    </row>
    <row r="126" spans="1:8" x14ac:dyDescent="0.35">
      <c r="A126"/>
      <c r="B126" s="69" t="s">
        <v>47</v>
      </c>
      <c r="C126" s="69"/>
      <c r="D126" s="69"/>
      <c r="E126" s="69"/>
      <c r="F126" s="69"/>
      <c r="G126" s="88"/>
      <c r="H126" s="88"/>
    </row>
    <row r="127" spans="1:8" x14ac:dyDescent="0.35">
      <c r="A127" t="s">
        <v>53</v>
      </c>
      <c r="B127" s="69" t="s">
        <v>52</v>
      </c>
      <c r="C127" s="69"/>
      <c r="D127" s="69"/>
      <c r="E127" s="69"/>
      <c r="F127" s="69"/>
      <c r="G127" s="7"/>
      <c r="H127" s="7"/>
    </row>
    <row r="128" spans="1:8" x14ac:dyDescent="0.35">
      <c r="A128"/>
      <c r="B128" s="69" t="s">
        <v>325</v>
      </c>
      <c r="C128" s="69"/>
      <c r="D128" s="69"/>
      <c r="E128" s="69"/>
      <c r="F128" s="69"/>
      <c r="G128" s="91"/>
      <c r="H128" s="92"/>
    </row>
    <row r="129" spans="1:8" x14ac:dyDescent="0.35">
      <c r="A129" t="s">
        <v>54</v>
      </c>
      <c r="B129" s="69" t="s">
        <v>55</v>
      </c>
      <c r="C129" s="69"/>
      <c r="D129" s="69"/>
      <c r="E129" s="69"/>
      <c r="F129" s="69"/>
      <c r="G129" s="98">
        <f>ROUND(SUM(G116,G118,G120,G122,G126,G128)*1,2)</f>
        <v>0</v>
      </c>
      <c r="H129" s="98"/>
    </row>
    <row r="130" spans="1:8" x14ac:dyDescent="0.35">
      <c r="A130"/>
      <c r="G130" s="7"/>
      <c r="H130" s="7"/>
    </row>
    <row r="131" spans="1:8" ht="17.25" customHeight="1" thickBot="1" x14ac:dyDescent="0.4">
      <c r="A131" s="4"/>
      <c r="B131" s="4"/>
      <c r="C131" s="4"/>
      <c r="D131" s="4"/>
      <c r="E131" s="4"/>
      <c r="F131" s="4"/>
      <c r="G131" s="4"/>
      <c r="H131" s="4"/>
    </row>
    <row r="132" spans="1:8" ht="10.5" customHeight="1" x14ac:dyDescent="0.35">
      <c r="A132"/>
    </row>
    <row r="133" spans="1:8" ht="25.5" customHeight="1" x14ac:dyDescent="0.35">
      <c r="A133" s="9" t="s">
        <v>56</v>
      </c>
    </row>
    <row r="134" spans="1:8" x14ac:dyDescent="0.35">
      <c r="A134" t="s">
        <v>57</v>
      </c>
      <c r="B134" t="s">
        <v>59</v>
      </c>
      <c r="G134" s="91"/>
      <c r="H134" s="92"/>
    </row>
    <row r="135" spans="1:8" x14ac:dyDescent="0.35">
      <c r="A135"/>
      <c r="B135" t="s">
        <v>60</v>
      </c>
      <c r="G135" s="7"/>
      <c r="H135" s="7"/>
    </row>
    <row r="136" spans="1:8" x14ac:dyDescent="0.35">
      <c r="A136" t="s">
        <v>58</v>
      </c>
      <c r="B136" s="69" t="s">
        <v>61</v>
      </c>
    </row>
    <row r="137" spans="1:8" x14ac:dyDescent="0.35">
      <c r="A137"/>
      <c r="B137" s="69" t="s">
        <v>326</v>
      </c>
      <c r="G137" s="7"/>
      <c r="H137" s="7"/>
    </row>
    <row r="138" spans="1:8" x14ac:dyDescent="0.35">
      <c r="A138"/>
      <c r="B138" s="69" t="s">
        <v>327</v>
      </c>
      <c r="G138" s="91"/>
      <c r="H138" s="92"/>
    </row>
    <row r="139" spans="1:8" x14ac:dyDescent="0.35">
      <c r="A139" t="s">
        <v>63</v>
      </c>
      <c r="B139" t="s">
        <v>62</v>
      </c>
      <c r="G139" s="80">
        <f>ROUND(SUM(G134,G138)*1,2)</f>
        <v>0</v>
      </c>
      <c r="H139" s="80"/>
    </row>
    <row r="140" spans="1:8" ht="7.5" customHeight="1" thickBot="1" x14ac:dyDescent="0.4">
      <c r="A140" s="4"/>
      <c r="B140" s="4"/>
      <c r="C140" s="4"/>
      <c r="D140" s="4"/>
      <c r="E140" s="4"/>
      <c r="F140" s="4"/>
      <c r="G140" s="4"/>
      <c r="H140" s="4"/>
    </row>
    <row r="141" spans="1:8" x14ac:dyDescent="0.35">
      <c r="A141" t="s">
        <v>256</v>
      </c>
      <c r="B141" t="s">
        <v>64</v>
      </c>
    </row>
    <row r="142" spans="1:8" ht="15" customHeight="1" x14ac:dyDescent="0.35">
      <c r="A142"/>
      <c r="B142" s="69" t="s">
        <v>328</v>
      </c>
      <c r="G142" s="89">
        <f>IF(C10="PROPERTY AND CASUALTY INSURERS / RISK RETENTION GROUPS / TITLE COMPANIES",TotalPC,TotalLH)</f>
        <v>0</v>
      </c>
      <c r="H142" s="90"/>
    </row>
    <row r="147" spans="1:11" ht="18.5" x14ac:dyDescent="0.45">
      <c r="A147" s="83" t="s">
        <v>65</v>
      </c>
      <c r="B147" s="83"/>
      <c r="C147" s="83"/>
      <c r="D147" s="83"/>
      <c r="E147" s="83"/>
      <c r="F147" s="83"/>
      <c r="G147" s="83"/>
      <c r="H147" s="83"/>
    </row>
    <row r="148" spans="1:11" x14ac:dyDescent="0.35">
      <c r="A148" s="8"/>
      <c r="B148" s="8"/>
      <c r="C148" s="8"/>
      <c r="D148" s="8"/>
      <c r="E148" s="8"/>
      <c r="F148" s="8"/>
      <c r="G148" s="8"/>
      <c r="H148" s="8"/>
      <c r="K148" s="64"/>
    </row>
    <row r="149" spans="1:11" ht="23.25" customHeight="1" x14ac:dyDescent="0.35">
      <c r="A149" s="9" t="s">
        <v>44</v>
      </c>
    </row>
    <row r="150" spans="1:11" x14ac:dyDescent="0.35">
      <c r="A150" t="s">
        <v>68</v>
      </c>
      <c r="B150" t="s">
        <v>66</v>
      </c>
    </row>
    <row r="151" spans="1:11" x14ac:dyDescent="0.35">
      <c r="A151"/>
      <c r="B151" t="s">
        <v>67</v>
      </c>
      <c r="G151" s="88"/>
      <c r="H151" s="88"/>
    </row>
    <row r="152" spans="1:11" x14ac:dyDescent="0.35">
      <c r="A152" t="s">
        <v>69</v>
      </c>
      <c r="B152" t="s">
        <v>74</v>
      </c>
      <c r="G152" s="7"/>
      <c r="H152" s="7"/>
    </row>
    <row r="153" spans="1:11" x14ac:dyDescent="0.35">
      <c r="A153"/>
      <c r="B153" t="s">
        <v>75</v>
      </c>
      <c r="G153" s="81"/>
      <c r="H153" s="81"/>
    </row>
    <row r="154" spans="1:11" x14ac:dyDescent="0.35">
      <c r="A154"/>
      <c r="B154" t="s">
        <v>76</v>
      </c>
      <c r="G154" s="88"/>
      <c r="H154" s="88"/>
    </row>
    <row r="155" spans="1:11" x14ac:dyDescent="0.35">
      <c r="A155" t="s">
        <v>70</v>
      </c>
      <c r="B155" t="s">
        <v>78</v>
      </c>
      <c r="G155" s="7"/>
      <c r="H155" s="7"/>
    </row>
    <row r="156" spans="1:11" x14ac:dyDescent="0.35">
      <c r="A156"/>
      <c r="B156" t="s">
        <v>77</v>
      </c>
      <c r="G156" s="88"/>
      <c r="H156" s="88"/>
    </row>
    <row r="157" spans="1:11" x14ac:dyDescent="0.35">
      <c r="A157" t="s">
        <v>71</v>
      </c>
      <c r="B157" t="s">
        <v>79</v>
      </c>
      <c r="G157" s="7"/>
      <c r="H157" s="7"/>
    </row>
    <row r="158" spans="1:11" x14ac:dyDescent="0.35">
      <c r="A158"/>
      <c r="B158" t="s">
        <v>80</v>
      </c>
      <c r="G158" s="7"/>
      <c r="H158" s="7"/>
    </row>
    <row r="159" spans="1:11" x14ac:dyDescent="0.35">
      <c r="A159"/>
      <c r="B159" t="s">
        <v>81</v>
      </c>
      <c r="G159" s="7"/>
      <c r="H159" s="7"/>
    </row>
    <row r="160" spans="1:11" x14ac:dyDescent="0.35">
      <c r="A160"/>
      <c r="B160" t="s">
        <v>82</v>
      </c>
      <c r="G160" s="88"/>
      <c r="H160" s="88"/>
    </row>
    <row r="161" spans="1:8" x14ac:dyDescent="0.35">
      <c r="A161" t="s">
        <v>72</v>
      </c>
      <c r="B161" t="s">
        <v>83</v>
      </c>
      <c r="G161" s="7"/>
      <c r="H161" s="7"/>
    </row>
    <row r="162" spans="1:8" x14ac:dyDescent="0.35">
      <c r="A162"/>
      <c r="B162" t="s">
        <v>84</v>
      </c>
      <c r="G162" s="88"/>
      <c r="H162" s="88"/>
    </row>
    <row r="163" spans="1:8" x14ac:dyDescent="0.35">
      <c r="A163" t="s">
        <v>73</v>
      </c>
      <c r="B163" t="s">
        <v>85</v>
      </c>
      <c r="G163" s="91"/>
      <c r="H163" s="92"/>
    </row>
    <row r="164" spans="1:8" x14ac:dyDescent="0.35">
      <c r="A164" t="s">
        <v>86</v>
      </c>
      <c r="B164" t="s">
        <v>87</v>
      </c>
    </row>
    <row r="165" spans="1:8" x14ac:dyDescent="0.35">
      <c r="A165"/>
      <c r="B165" t="s">
        <v>88</v>
      </c>
      <c r="G165" s="88"/>
      <c r="H165" s="88"/>
    </row>
    <row r="166" spans="1:8" x14ac:dyDescent="0.35">
      <c r="A166" t="s">
        <v>89</v>
      </c>
      <c r="B166" t="s">
        <v>90</v>
      </c>
    </row>
    <row r="167" spans="1:8" x14ac:dyDescent="0.35">
      <c r="A167"/>
      <c r="B167" t="s">
        <v>91</v>
      </c>
      <c r="G167" s="88"/>
      <c r="H167" s="88"/>
    </row>
    <row r="168" spans="1:8" ht="15" customHeight="1" x14ac:dyDescent="0.35">
      <c r="A168" t="s">
        <v>93</v>
      </c>
      <c r="B168" s="5" t="s">
        <v>92</v>
      </c>
      <c r="G168" s="89">
        <f>ROUND(SUM(G151,G154,G156,G160,G162,G163,G165,G167)*1,2)</f>
        <v>0</v>
      </c>
      <c r="H168" s="90"/>
    </row>
    <row r="170" spans="1:8" ht="15" thickBot="1" x14ac:dyDescent="0.4">
      <c r="A170" s="4"/>
      <c r="B170" s="4"/>
      <c r="C170" s="4"/>
      <c r="D170" s="4"/>
      <c r="E170" s="4"/>
      <c r="F170" s="4"/>
      <c r="G170" s="4"/>
      <c r="H170" s="4"/>
    </row>
    <row r="171" spans="1:8" ht="21.75" customHeight="1" x14ac:dyDescent="0.35">
      <c r="A171" s="9" t="s">
        <v>56</v>
      </c>
    </row>
    <row r="172" spans="1:8" x14ac:dyDescent="0.35">
      <c r="A172" t="s">
        <v>94</v>
      </c>
      <c r="B172" t="s">
        <v>95</v>
      </c>
      <c r="G172" s="88"/>
      <c r="H172" s="88"/>
    </row>
    <row r="173" spans="1:8" x14ac:dyDescent="0.35">
      <c r="A173" t="s">
        <v>98</v>
      </c>
      <c r="B173" t="s">
        <v>96</v>
      </c>
      <c r="G173" s="88"/>
      <c r="H173" s="88"/>
    </row>
    <row r="174" spans="1:8" x14ac:dyDescent="0.35">
      <c r="A174" t="s">
        <v>99</v>
      </c>
      <c r="B174" t="s">
        <v>97</v>
      </c>
      <c r="G174" s="80">
        <f>ROUND(SUM(G172:H173)*1,2)</f>
        <v>0</v>
      </c>
      <c r="H174" s="80"/>
    </row>
    <row r="175" spans="1:8" ht="15" thickBot="1" x14ac:dyDescent="0.4">
      <c r="A175" s="4"/>
      <c r="B175" s="4"/>
      <c r="C175" s="4"/>
      <c r="D175" s="4"/>
      <c r="E175" s="4"/>
      <c r="F175" s="4"/>
      <c r="G175" s="4"/>
      <c r="H175" s="4"/>
    </row>
    <row r="177" spans="1:9" x14ac:dyDescent="0.35">
      <c r="A177" t="s">
        <v>100</v>
      </c>
      <c r="B177" t="s">
        <v>101</v>
      </c>
      <c r="G177" s="80">
        <f>IF(C10="PROPERTY AND CASUALTY INSURERS / RISK RETENTION GROUPS / TITLE COMPANIES",TotalDedPC,TotalDedLH)</f>
        <v>0</v>
      </c>
      <c r="H177" s="80"/>
    </row>
    <row r="178" spans="1:9" ht="15" customHeight="1" x14ac:dyDescent="0.35">
      <c r="A178"/>
      <c r="B178" s="69" t="s">
        <v>329</v>
      </c>
    </row>
    <row r="180" spans="1:9" x14ac:dyDescent="0.35">
      <c r="A180" t="s">
        <v>102</v>
      </c>
    </row>
    <row r="181" spans="1:9" ht="15" customHeight="1" x14ac:dyDescent="0.35">
      <c r="A181" t="s">
        <v>103</v>
      </c>
    </row>
    <row r="185" spans="1:9" ht="18.5" x14ac:dyDescent="0.45">
      <c r="A185" s="83" t="s">
        <v>104</v>
      </c>
      <c r="B185" s="83"/>
      <c r="C185" s="83"/>
      <c r="D185" s="83"/>
      <c r="E185" s="83"/>
      <c r="F185" s="83"/>
      <c r="G185" s="83"/>
      <c r="H185" s="83"/>
      <c r="I185" s="64"/>
    </row>
    <row r="186" spans="1:9" ht="18.5" x14ac:dyDescent="0.45">
      <c r="A186" s="83" t="s">
        <v>330</v>
      </c>
      <c r="B186" s="83"/>
      <c r="C186" s="83"/>
      <c r="D186" s="83"/>
      <c r="E186" s="83"/>
      <c r="F186" s="83"/>
      <c r="G186" s="83"/>
      <c r="H186" s="83"/>
    </row>
    <row r="187" spans="1:9" ht="15" customHeight="1" x14ac:dyDescent="0.35">
      <c r="A187" s="5" t="s">
        <v>105</v>
      </c>
    </row>
    <row r="189" spans="1:9" x14ac:dyDescent="0.35">
      <c r="A189" s="94" t="s">
        <v>107</v>
      </c>
      <c r="B189" s="94"/>
      <c r="C189" s="94"/>
      <c r="D189" s="94"/>
      <c r="E189" s="94"/>
      <c r="F189" s="94"/>
      <c r="G189" s="94"/>
      <c r="H189" s="94"/>
    </row>
    <row r="190" spans="1:9" x14ac:dyDescent="0.35">
      <c r="A190" t="s">
        <v>106</v>
      </c>
      <c r="B190" t="s">
        <v>108</v>
      </c>
      <c r="G190" s="91"/>
      <c r="H190" s="92"/>
    </row>
    <row r="191" spans="1:9" ht="39" customHeight="1" x14ac:dyDescent="0.35">
      <c r="A191"/>
      <c r="B191" s="95" t="s">
        <v>109</v>
      </c>
      <c r="C191" s="95"/>
      <c r="D191" s="95"/>
      <c r="E191" s="95"/>
      <c r="F191" s="95"/>
    </row>
    <row r="192" spans="1:9" x14ac:dyDescent="0.35">
      <c r="A192" t="s">
        <v>110</v>
      </c>
      <c r="B192" t="s">
        <v>287</v>
      </c>
      <c r="G192" s="91"/>
      <c r="H192" s="92"/>
    </row>
    <row r="193" spans="1:8" ht="27.75" customHeight="1" x14ac:dyDescent="0.35">
      <c r="A193"/>
      <c r="B193" s="93" t="s">
        <v>111</v>
      </c>
      <c r="C193" s="93"/>
      <c r="D193" s="93"/>
      <c r="E193" s="93"/>
      <c r="F193" s="93"/>
    </row>
    <row r="194" spans="1:8" x14ac:dyDescent="0.35">
      <c r="A194" t="s">
        <v>112</v>
      </c>
      <c r="B194" t="s">
        <v>113</v>
      </c>
      <c r="G194" s="88"/>
      <c r="H194" s="88"/>
    </row>
    <row r="195" spans="1:8" ht="26.25" customHeight="1" x14ac:dyDescent="0.35">
      <c r="A195"/>
      <c r="B195" s="93" t="s">
        <v>114</v>
      </c>
      <c r="C195" s="93"/>
      <c r="D195" s="93"/>
      <c r="E195" s="93"/>
      <c r="F195" s="93"/>
    </row>
    <row r="196" spans="1:8" x14ac:dyDescent="0.35">
      <c r="A196" t="s">
        <v>116</v>
      </c>
      <c r="B196" t="s">
        <v>115</v>
      </c>
      <c r="G196" s="91"/>
      <c r="H196" s="92"/>
    </row>
    <row r="197" spans="1:8" ht="27" customHeight="1" x14ac:dyDescent="0.35">
      <c r="A197"/>
      <c r="B197" s="93" t="s">
        <v>117</v>
      </c>
      <c r="C197" s="93"/>
      <c r="D197" s="93"/>
      <c r="E197" s="93"/>
      <c r="F197" s="93"/>
    </row>
    <row r="198" spans="1:8" x14ac:dyDescent="0.35">
      <c r="A198" t="s">
        <v>118</v>
      </c>
      <c r="B198" t="s">
        <v>119</v>
      </c>
      <c r="G198" s="91"/>
      <c r="H198" s="92"/>
    </row>
    <row r="199" spans="1:8" ht="27" customHeight="1" x14ac:dyDescent="0.35">
      <c r="A199"/>
      <c r="B199" s="93" t="s">
        <v>120</v>
      </c>
      <c r="C199" s="93"/>
      <c r="D199" s="93"/>
      <c r="E199" s="93"/>
      <c r="F199" s="93"/>
    </row>
    <row r="200" spans="1:8" x14ac:dyDescent="0.35">
      <c r="A200" t="s">
        <v>121</v>
      </c>
      <c r="B200" t="s">
        <v>122</v>
      </c>
      <c r="G200" s="88"/>
      <c r="H200" s="88"/>
    </row>
    <row r="201" spans="1:8" ht="26.25" customHeight="1" x14ac:dyDescent="0.35">
      <c r="A201"/>
      <c r="B201" s="93" t="s">
        <v>123</v>
      </c>
      <c r="C201" s="93"/>
      <c r="D201" s="93"/>
      <c r="E201" s="93"/>
      <c r="F201" s="93"/>
    </row>
    <row r="202" spans="1:8" x14ac:dyDescent="0.35">
      <c r="A202" t="s">
        <v>124</v>
      </c>
      <c r="B202" t="s">
        <v>125</v>
      </c>
      <c r="G202" s="91"/>
      <c r="H202" s="92"/>
    </row>
    <row r="203" spans="1:8" x14ac:dyDescent="0.35">
      <c r="A203"/>
      <c r="B203" s="12" t="s">
        <v>126</v>
      </c>
    </row>
    <row r="204" spans="1:8" x14ac:dyDescent="0.35">
      <c r="A204" t="s">
        <v>127</v>
      </c>
      <c r="B204" t="s">
        <v>128</v>
      </c>
      <c r="G204" s="91"/>
      <c r="H204" s="92"/>
    </row>
    <row r="205" spans="1:8" ht="25.5" customHeight="1" x14ac:dyDescent="0.35">
      <c r="A205"/>
      <c r="B205" s="93" t="s">
        <v>129</v>
      </c>
      <c r="C205" s="93"/>
      <c r="D205" s="93"/>
      <c r="E205" s="93"/>
      <c r="F205" s="93"/>
    </row>
    <row r="207" spans="1:8" x14ac:dyDescent="0.35">
      <c r="A207" s="94" t="s">
        <v>130</v>
      </c>
      <c r="B207" s="94"/>
      <c r="C207" s="94"/>
      <c r="D207" s="94"/>
      <c r="E207" s="94"/>
      <c r="F207" s="94"/>
      <c r="G207" s="94"/>
      <c r="H207" s="94"/>
    </row>
    <row r="208" spans="1:8" x14ac:dyDescent="0.35">
      <c r="A208" t="s">
        <v>131</v>
      </c>
      <c r="B208" t="s">
        <v>132</v>
      </c>
      <c r="G208" s="88"/>
      <c r="H208" s="88"/>
    </row>
    <row r="209" spans="1:8" ht="24.75" customHeight="1" x14ac:dyDescent="0.35">
      <c r="A209"/>
      <c r="B209" s="95" t="s">
        <v>133</v>
      </c>
      <c r="C209" s="95"/>
      <c r="D209" s="95"/>
      <c r="E209" s="95"/>
      <c r="F209" s="95"/>
    </row>
    <row r="210" spans="1:8" x14ac:dyDescent="0.35">
      <c r="A210" t="s">
        <v>134</v>
      </c>
      <c r="B210" t="s">
        <v>135</v>
      </c>
      <c r="G210" s="80">
        <f>ROUND(SUM(G190,G192,G194,G196,G198,G200,G202,G204,G208)*1,2)</f>
        <v>0</v>
      </c>
      <c r="H210" s="80"/>
    </row>
    <row r="211" spans="1:8" ht="16" customHeight="1" x14ac:dyDescent="0.35">
      <c r="A211"/>
      <c r="B211" s="69" t="s">
        <v>331</v>
      </c>
    </row>
    <row r="214" spans="1:8" ht="18.5" x14ac:dyDescent="0.45">
      <c r="A214" s="83" t="s">
        <v>136</v>
      </c>
      <c r="B214" s="83"/>
      <c r="C214" s="83"/>
      <c r="D214" s="83"/>
      <c r="E214" s="83"/>
      <c r="F214" s="83"/>
      <c r="G214" s="83"/>
      <c r="H214" s="83"/>
    </row>
    <row r="215" spans="1:8" ht="18.5" x14ac:dyDescent="0.45">
      <c r="A215" s="83" t="s">
        <v>332</v>
      </c>
      <c r="B215" s="83"/>
      <c r="C215" s="83"/>
      <c r="D215" s="83"/>
      <c r="E215" s="83"/>
      <c r="F215" s="83"/>
      <c r="G215" s="83"/>
      <c r="H215" s="83"/>
    </row>
    <row r="216" spans="1:8" ht="15" customHeight="1" x14ac:dyDescent="0.35">
      <c r="A216" t="s">
        <v>137</v>
      </c>
      <c r="B216" s="69" t="s">
        <v>333</v>
      </c>
      <c r="G216" s="89">
        <f>TotalPremiums</f>
        <v>0</v>
      </c>
      <c r="H216" s="90"/>
    </row>
    <row r="218" spans="1:8" ht="60" customHeight="1" x14ac:dyDescent="0.35">
      <c r="A218" s="15" t="s">
        <v>138</v>
      </c>
      <c r="B218" s="115" t="s">
        <v>334</v>
      </c>
      <c r="C218" s="115"/>
      <c r="D218" s="115"/>
      <c r="E218" s="115"/>
      <c r="F218" s="115"/>
    </row>
    <row r="219" spans="1:8" ht="13.5" customHeight="1" x14ac:dyDescent="0.35">
      <c r="A219" s="15"/>
      <c r="B219" s="11"/>
      <c r="C219" s="11"/>
      <c r="D219" s="11"/>
      <c r="E219" s="11"/>
      <c r="F219" s="11"/>
    </row>
    <row r="220" spans="1:8" x14ac:dyDescent="0.35">
      <c r="A220"/>
      <c r="B220" s="3" t="s">
        <v>149</v>
      </c>
      <c r="C220" s="117" t="s">
        <v>150</v>
      </c>
      <c r="D220" s="117"/>
      <c r="E220" s="117" t="s">
        <v>151</v>
      </c>
      <c r="F220" s="117"/>
      <c r="G220" s="117" t="s">
        <v>152</v>
      </c>
      <c r="H220" s="117"/>
    </row>
    <row r="221" spans="1:8" x14ac:dyDescent="0.35">
      <c r="A221" t="s">
        <v>139</v>
      </c>
      <c r="B221" s="32"/>
      <c r="C221" s="88"/>
      <c r="D221" s="88"/>
      <c r="E221" s="96"/>
      <c r="F221" s="96"/>
      <c r="G221" s="80">
        <f>ROUND(SUM(Amounta*Ratea)*1,2)</f>
        <v>0</v>
      </c>
      <c r="H221" s="80"/>
    </row>
    <row r="222" spans="1:8" x14ac:dyDescent="0.35">
      <c r="A222" t="s">
        <v>140</v>
      </c>
      <c r="B222" s="32"/>
      <c r="C222" s="88"/>
      <c r="D222" s="88"/>
      <c r="E222" s="96"/>
      <c r="F222" s="96"/>
      <c r="G222" s="80">
        <f>ROUND(SUM(Amountb*Rateb)*1,2)</f>
        <v>0</v>
      </c>
      <c r="H222" s="80"/>
    </row>
    <row r="223" spans="1:8" x14ac:dyDescent="0.35">
      <c r="A223" t="s">
        <v>141</v>
      </c>
      <c r="B223" s="32"/>
      <c r="C223" s="88"/>
      <c r="D223" s="88"/>
      <c r="E223" s="96"/>
      <c r="F223" s="96"/>
      <c r="G223" s="80">
        <f>ROUND(SUM(Amountc*Ratec)*1,2)</f>
        <v>0</v>
      </c>
      <c r="H223" s="80"/>
    </row>
    <row r="224" spans="1:8" x14ac:dyDescent="0.35">
      <c r="A224" t="s">
        <v>142</v>
      </c>
      <c r="B224" s="32"/>
      <c r="C224" s="88"/>
      <c r="D224" s="88"/>
      <c r="E224" s="96"/>
      <c r="F224" s="96"/>
      <c r="G224" s="80">
        <f>ROUND(SUM(Amountd*Rated)*1,2)</f>
        <v>0</v>
      </c>
      <c r="H224" s="80"/>
    </row>
    <row r="225" spans="1:8" x14ac:dyDescent="0.35">
      <c r="A225" t="s">
        <v>143</v>
      </c>
      <c r="B225" s="32"/>
      <c r="C225" s="88"/>
      <c r="D225" s="88"/>
      <c r="E225" s="96"/>
      <c r="F225" s="96"/>
      <c r="G225" s="80">
        <f>ROUND(SUM(Amounte*Ratee)*1,2)</f>
        <v>0</v>
      </c>
      <c r="H225" s="80"/>
    </row>
    <row r="226" spans="1:8" x14ac:dyDescent="0.35">
      <c r="A226" t="s">
        <v>144</v>
      </c>
      <c r="B226" s="32"/>
      <c r="C226" s="88"/>
      <c r="D226" s="88"/>
      <c r="E226" s="96"/>
      <c r="F226" s="96"/>
      <c r="G226" s="80">
        <f>ROUND(SUM(Amountf*Ratef)*1,2)</f>
        <v>0</v>
      </c>
      <c r="H226" s="80"/>
    </row>
    <row r="227" spans="1:8" x14ac:dyDescent="0.35">
      <c r="A227" t="s">
        <v>145</v>
      </c>
      <c r="B227" s="32"/>
      <c r="C227" s="88"/>
      <c r="D227" s="88"/>
      <c r="E227" s="96"/>
      <c r="F227" s="96"/>
      <c r="G227" s="80">
        <f>ROUND(SUM(Amountg*Rateg)*1,2)</f>
        <v>0</v>
      </c>
      <c r="H227" s="80"/>
    </row>
    <row r="228" spans="1:8" x14ac:dyDescent="0.35">
      <c r="A228" t="s">
        <v>146</v>
      </c>
      <c r="B228" s="32"/>
      <c r="C228" s="88"/>
      <c r="D228" s="88"/>
      <c r="E228" s="96"/>
      <c r="F228" s="96"/>
      <c r="G228" s="80">
        <f>ROUND(SUM(Amounth*Rateh)*1,2)</f>
        <v>0</v>
      </c>
      <c r="H228" s="80"/>
    </row>
    <row r="229" spans="1:8" x14ac:dyDescent="0.35">
      <c r="A229" t="s">
        <v>147</v>
      </c>
      <c r="B229" s="32"/>
      <c r="C229" s="88"/>
      <c r="D229" s="88"/>
      <c r="E229" s="96"/>
      <c r="F229" s="96"/>
      <c r="G229" s="80">
        <f>ROUND(SUM(Amounti*Ratei)*1,2)</f>
        <v>0</v>
      </c>
      <c r="H229" s="80"/>
    </row>
    <row r="230" spans="1:8" x14ac:dyDescent="0.35">
      <c r="A230" t="s">
        <v>148</v>
      </c>
      <c r="B230" s="32"/>
      <c r="C230" s="88"/>
      <c r="D230" s="88"/>
      <c r="E230" s="96"/>
      <c r="F230" s="96"/>
      <c r="G230" s="80">
        <f>ROUND(SUM(Amountj*Ratej)*1,2)</f>
        <v>0</v>
      </c>
      <c r="H230" s="80"/>
    </row>
    <row r="231" spans="1:8" x14ac:dyDescent="0.35">
      <c r="A231"/>
      <c r="B231" s="7"/>
      <c r="C231" s="16"/>
      <c r="D231" s="16"/>
      <c r="E231" s="17"/>
      <c r="F231" s="17"/>
      <c r="G231" s="16"/>
      <c r="H231" s="16"/>
    </row>
    <row r="232" spans="1:8" ht="15" customHeight="1" x14ac:dyDescent="0.35">
      <c r="A232"/>
      <c r="B232" t="s">
        <v>153</v>
      </c>
      <c r="C232" s="89">
        <f>ROUND(SUM(C221:D230)*1,2)</f>
        <v>0</v>
      </c>
      <c r="D232" s="90"/>
    </row>
    <row r="234" spans="1:8" x14ac:dyDescent="0.35">
      <c r="A234" t="s">
        <v>154</v>
      </c>
      <c r="B234" t="s">
        <v>155</v>
      </c>
      <c r="G234" s="80">
        <f>ROUND(SUM(G221:H230)*1,2)</f>
        <v>0</v>
      </c>
      <c r="H234" s="80"/>
    </row>
    <row r="235" spans="1:8" ht="15" customHeight="1" x14ac:dyDescent="0.35">
      <c r="A235"/>
      <c r="B235" t="s">
        <v>156</v>
      </c>
    </row>
    <row r="239" spans="1:8" ht="18.5" x14ac:dyDescent="0.45">
      <c r="A239" s="83" t="s">
        <v>157</v>
      </c>
      <c r="B239" s="83"/>
      <c r="C239" s="83"/>
      <c r="D239" s="83"/>
      <c r="E239" s="83"/>
      <c r="F239" s="83"/>
      <c r="G239" s="83"/>
      <c r="H239" s="83"/>
    </row>
    <row r="240" spans="1:8" ht="18.5" x14ac:dyDescent="0.45">
      <c r="A240" s="83" t="s">
        <v>335</v>
      </c>
      <c r="B240" s="83"/>
      <c r="C240" s="83"/>
      <c r="D240" s="83"/>
      <c r="E240" s="83"/>
      <c r="F240" s="83"/>
      <c r="G240" s="83"/>
      <c r="H240" s="83"/>
    </row>
    <row r="241" spans="1:8" x14ac:dyDescent="0.35">
      <c r="A241">
        <v>1</v>
      </c>
      <c r="B241" t="s">
        <v>159</v>
      </c>
    </row>
    <row r="242" spans="1:8" ht="15" customHeight="1" x14ac:dyDescent="0.35">
      <c r="A242"/>
      <c r="B242" t="s">
        <v>158</v>
      </c>
    </row>
    <row r="244" spans="1:8" ht="61.5" customHeight="1" x14ac:dyDescent="0.35">
      <c r="A244" s="15">
        <v>2</v>
      </c>
      <c r="B244" s="120" t="s">
        <v>336</v>
      </c>
      <c r="C244" s="120"/>
      <c r="D244" s="120"/>
      <c r="E244" s="120"/>
      <c r="F244" s="120"/>
      <c r="G244" s="120"/>
      <c r="H244" s="120"/>
    </row>
    <row r="245" spans="1:8" ht="15" customHeight="1" x14ac:dyDescent="0.35">
      <c r="A245" s="15"/>
      <c r="B245" s="62"/>
      <c r="C245" s="62"/>
      <c r="D245" s="62"/>
      <c r="E245" s="62"/>
      <c r="F245" s="62"/>
      <c r="G245" s="62"/>
      <c r="H245" s="62"/>
    </row>
    <row r="246" spans="1:8" ht="29.25" customHeight="1" x14ac:dyDescent="0.35">
      <c r="A246" s="15">
        <v>3</v>
      </c>
      <c r="B246" s="99" t="s">
        <v>288</v>
      </c>
      <c r="C246" s="99"/>
      <c r="D246" s="99"/>
      <c r="E246" s="99"/>
      <c r="F246" s="99"/>
      <c r="G246" s="99"/>
      <c r="H246" s="99"/>
    </row>
    <row r="248" spans="1:8" ht="62.25" customHeight="1" x14ac:dyDescent="0.35">
      <c r="A248" s="15">
        <v>4</v>
      </c>
      <c r="B248" s="99" t="s">
        <v>283</v>
      </c>
      <c r="C248" s="99"/>
      <c r="D248" s="99"/>
      <c r="E248" s="99"/>
      <c r="F248" s="99"/>
      <c r="G248" s="99"/>
      <c r="H248" s="99"/>
    </row>
    <row r="250" spans="1:8" ht="81.75" customHeight="1" x14ac:dyDescent="0.35">
      <c r="A250" s="120" t="s">
        <v>337</v>
      </c>
      <c r="B250" s="120"/>
      <c r="C250" s="120"/>
      <c r="D250" s="120"/>
      <c r="E250" s="120"/>
      <c r="F250" s="120"/>
      <c r="G250" s="120"/>
      <c r="H250" s="120"/>
    </row>
    <row r="253" spans="1:8" ht="18.5" x14ac:dyDescent="0.45">
      <c r="A253" s="83" t="s">
        <v>160</v>
      </c>
      <c r="B253" s="83"/>
      <c r="C253" s="83"/>
      <c r="D253" s="83"/>
      <c r="E253" s="83"/>
      <c r="F253" s="83"/>
      <c r="G253" s="83"/>
      <c r="H253" s="83"/>
    </row>
    <row r="254" spans="1:8" ht="18.5" x14ac:dyDescent="0.45">
      <c r="A254" s="13"/>
      <c r="B254" s="21" t="s">
        <v>167</v>
      </c>
      <c r="C254" s="22"/>
      <c r="D254" s="22"/>
      <c r="E254" s="22"/>
      <c r="F254" s="23"/>
      <c r="G254" s="18" t="s">
        <v>162</v>
      </c>
      <c r="H254" s="18" t="s">
        <v>165</v>
      </c>
    </row>
    <row r="255" spans="1:8" x14ac:dyDescent="0.35">
      <c r="A255"/>
      <c r="B255" s="24"/>
      <c r="F255" s="25"/>
      <c r="G255" s="19" t="s">
        <v>163</v>
      </c>
      <c r="H255" s="84" t="s">
        <v>166</v>
      </c>
    </row>
    <row r="256" spans="1:8" ht="28.5" customHeight="1" x14ac:dyDescent="0.35">
      <c r="A256"/>
      <c r="B256" s="26"/>
      <c r="C256" s="8"/>
      <c r="D256" s="8"/>
      <c r="E256" s="8"/>
      <c r="F256" s="27"/>
      <c r="G256" s="20" t="s">
        <v>164</v>
      </c>
      <c r="H256" s="85"/>
    </row>
    <row r="257" spans="1:8" x14ac:dyDescent="0.35">
      <c r="A257">
        <v>1</v>
      </c>
      <c r="B257" s="86" t="s">
        <v>161</v>
      </c>
      <c r="C257" s="86"/>
      <c r="D257" s="86"/>
      <c r="E257" s="86"/>
      <c r="F257" s="87"/>
      <c r="G257" s="74"/>
      <c r="H257" s="74"/>
    </row>
    <row r="258" spans="1:8" x14ac:dyDescent="0.35">
      <c r="A258">
        <v>2</v>
      </c>
      <c r="B258" s="81" t="s">
        <v>168</v>
      </c>
      <c r="C258" s="81"/>
      <c r="D258" s="81"/>
      <c r="E258" s="81"/>
      <c r="F258" s="82"/>
      <c r="G258" s="74"/>
      <c r="H258" s="74"/>
    </row>
    <row r="259" spans="1:8" x14ac:dyDescent="0.35">
      <c r="A259">
        <v>3</v>
      </c>
      <c r="B259" s="81" t="s">
        <v>169</v>
      </c>
      <c r="C259" s="81"/>
      <c r="D259" s="81"/>
      <c r="E259" s="81"/>
      <c r="F259" s="82"/>
      <c r="G259" s="74"/>
      <c r="H259" s="74"/>
    </row>
    <row r="260" spans="1:8" x14ac:dyDescent="0.35">
      <c r="A260">
        <v>4</v>
      </c>
      <c r="B260" s="81" t="s">
        <v>170</v>
      </c>
      <c r="C260" s="81"/>
      <c r="D260" s="81"/>
      <c r="E260" s="81"/>
      <c r="F260" s="82"/>
      <c r="G260" s="74"/>
      <c r="H260" s="74"/>
    </row>
    <row r="261" spans="1:8" x14ac:dyDescent="0.35">
      <c r="A261">
        <v>5</v>
      </c>
      <c r="B261" s="81" t="s">
        <v>171</v>
      </c>
      <c r="C261" s="81"/>
      <c r="D261" s="81"/>
      <c r="E261" s="81"/>
      <c r="F261" s="82"/>
      <c r="G261" s="74"/>
      <c r="H261" s="74"/>
    </row>
    <row r="262" spans="1:8" x14ac:dyDescent="0.35">
      <c r="A262">
        <v>6</v>
      </c>
      <c r="B262" s="81" t="s">
        <v>172</v>
      </c>
      <c r="C262" s="81"/>
      <c r="D262" s="81"/>
      <c r="E262" s="81"/>
      <c r="F262" s="82"/>
      <c r="G262" s="74"/>
      <c r="H262" s="74"/>
    </row>
    <row r="263" spans="1:8" x14ac:dyDescent="0.35">
      <c r="A263">
        <v>7</v>
      </c>
      <c r="B263" s="81" t="s">
        <v>173</v>
      </c>
      <c r="C263" s="81"/>
      <c r="D263" s="81"/>
      <c r="E263" s="81"/>
      <c r="F263" s="82"/>
      <c r="G263" s="74"/>
      <c r="H263" s="74"/>
    </row>
    <row r="264" spans="1:8" x14ac:dyDescent="0.35">
      <c r="A264" s="14" t="s">
        <v>181</v>
      </c>
      <c r="B264" s="81" t="s">
        <v>174</v>
      </c>
      <c r="C264" s="81"/>
      <c r="D264" s="81"/>
      <c r="E264" s="81"/>
      <c r="F264" s="82"/>
      <c r="G264" s="74"/>
      <c r="H264" s="74"/>
    </row>
    <row r="265" spans="1:8" x14ac:dyDescent="0.35">
      <c r="A265" s="14" t="s">
        <v>182</v>
      </c>
      <c r="B265" s="81" t="s">
        <v>175</v>
      </c>
      <c r="C265" s="81"/>
      <c r="D265" s="81"/>
      <c r="E265" s="81"/>
      <c r="F265" s="82"/>
      <c r="G265" s="74"/>
      <c r="H265" s="74"/>
    </row>
    <row r="266" spans="1:8" x14ac:dyDescent="0.35">
      <c r="A266" s="14" t="s">
        <v>183</v>
      </c>
      <c r="B266" s="81" t="s">
        <v>176</v>
      </c>
      <c r="C266" s="81"/>
      <c r="D266" s="81"/>
      <c r="E266" s="81"/>
      <c r="F266" s="82"/>
      <c r="G266" s="74"/>
      <c r="H266" s="74"/>
    </row>
    <row r="267" spans="1:8" x14ac:dyDescent="0.35">
      <c r="A267" s="14" t="s">
        <v>184</v>
      </c>
      <c r="B267" s="81" t="s">
        <v>177</v>
      </c>
      <c r="C267" s="81"/>
      <c r="D267" s="81"/>
      <c r="E267" s="81"/>
      <c r="F267" s="82"/>
      <c r="G267" s="74"/>
      <c r="H267" s="74"/>
    </row>
    <row r="268" spans="1:8" x14ac:dyDescent="0.35">
      <c r="A268">
        <v>10</v>
      </c>
      <c r="B268" s="81" t="s">
        <v>178</v>
      </c>
      <c r="C268" s="81"/>
      <c r="D268" s="81"/>
      <c r="E268" s="81"/>
      <c r="F268" s="82"/>
      <c r="G268" s="74"/>
      <c r="H268" s="74"/>
    </row>
    <row r="269" spans="1:8" x14ac:dyDescent="0.35">
      <c r="A269">
        <v>11</v>
      </c>
      <c r="B269" s="81" t="s">
        <v>179</v>
      </c>
      <c r="C269" s="81"/>
      <c r="D269" s="81"/>
      <c r="E269" s="81"/>
      <c r="F269" s="82"/>
      <c r="G269" s="74"/>
      <c r="H269" s="74"/>
    </row>
    <row r="270" spans="1:8" x14ac:dyDescent="0.35">
      <c r="A270">
        <v>12</v>
      </c>
      <c r="B270" s="81" t="s">
        <v>180</v>
      </c>
      <c r="C270" s="81"/>
      <c r="D270" s="81"/>
      <c r="E270" s="81"/>
      <c r="F270" s="82"/>
      <c r="G270" s="74"/>
      <c r="H270" s="74"/>
    </row>
    <row r="271" spans="1:8" x14ac:dyDescent="0.35">
      <c r="A271">
        <v>13</v>
      </c>
      <c r="B271" s="79"/>
      <c r="C271" s="79"/>
      <c r="D271" s="79"/>
      <c r="E271" s="79"/>
      <c r="F271" s="79"/>
      <c r="G271" s="74"/>
      <c r="H271" s="74"/>
    </row>
    <row r="272" spans="1:8" x14ac:dyDescent="0.35">
      <c r="A272">
        <v>14</v>
      </c>
      <c r="B272" s="79"/>
      <c r="C272" s="79"/>
      <c r="D272" s="79"/>
      <c r="E272" s="79"/>
      <c r="F272" s="79"/>
      <c r="G272" s="74"/>
      <c r="H272" s="74"/>
    </row>
    <row r="273" spans="1:8" x14ac:dyDescent="0.35">
      <c r="A273">
        <v>15</v>
      </c>
      <c r="B273" s="79"/>
      <c r="C273" s="79"/>
      <c r="D273" s="79"/>
      <c r="E273" s="79"/>
      <c r="F273" s="79"/>
      <c r="G273" s="74"/>
      <c r="H273" s="74"/>
    </row>
    <row r="274" spans="1:8" x14ac:dyDescent="0.35">
      <c r="A274">
        <v>16</v>
      </c>
      <c r="B274" s="79"/>
      <c r="C274" s="79"/>
      <c r="D274" s="79"/>
      <c r="E274" s="79"/>
      <c r="F274" s="79"/>
      <c r="G274" s="74"/>
      <c r="H274" s="74"/>
    </row>
    <row r="275" spans="1:8" x14ac:dyDescent="0.35">
      <c r="A275">
        <v>17</v>
      </c>
      <c r="B275" s="79"/>
      <c r="C275" s="79"/>
      <c r="D275" s="79"/>
      <c r="E275" s="79"/>
      <c r="F275" s="79"/>
      <c r="G275" s="74"/>
      <c r="H275" s="74"/>
    </row>
    <row r="276" spans="1:8" x14ac:dyDescent="0.35">
      <c r="A276">
        <v>18</v>
      </c>
      <c r="B276" s="79"/>
      <c r="C276" s="79"/>
      <c r="D276" s="79"/>
      <c r="E276" s="79"/>
      <c r="F276" s="79"/>
      <c r="G276" s="74"/>
      <c r="H276" s="74"/>
    </row>
    <row r="277" spans="1:8" x14ac:dyDescent="0.35">
      <c r="A277">
        <v>19</v>
      </c>
      <c r="B277" s="79"/>
      <c r="C277" s="79"/>
      <c r="D277" s="79"/>
      <c r="E277" s="79"/>
      <c r="F277" s="79"/>
      <c r="G277" s="74"/>
      <c r="H277" s="74"/>
    </row>
    <row r="278" spans="1:8" x14ac:dyDescent="0.35">
      <c r="A278">
        <v>20</v>
      </c>
      <c r="B278" s="79"/>
      <c r="C278" s="79"/>
      <c r="D278" s="79"/>
      <c r="E278" s="79"/>
      <c r="F278" s="79"/>
      <c r="G278" s="74"/>
      <c r="H278" s="74"/>
    </row>
    <row r="279" spans="1:8" x14ac:dyDescent="0.35">
      <c r="A279">
        <v>21</v>
      </c>
      <c r="B279" s="79"/>
      <c r="C279" s="79"/>
      <c r="D279" s="79"/>
      <c r="E279" s="79"/>
      <c r="F279" s="79"/>
      <c r="G279" s="74"/>
      <c r="H279" s="74"/>
    </row>
    <row r="280" spans="1:8" x14ac:dyDescent="0.35">
      <c r="A280">
        <v>22</v>
      </c>
      <c r="B280" s="79"/>
      <c r="C280" s="79"/>
      <c r="D280" s="79"/>
      <c r="E280" s="79"/>
      <c r="F280" s="79"/>
      <c r="G280" s="74"/>
      <c r="H280" s="74"/>
    </row>
    <row r="281" spans="1:8" x14ac:dyDescent="0.35">
      <c r="A281">
        <v>23</v>
      </c>
      <c r="B281" s="79"/>
      <c r="C281" s="79"/>
      <c r="D281" s="79"/>
      <c r="E281" s="79"/>
      <c r="F281" s="79"/>
      <c r="G281" s="74"/>
      <c r="H281" s="74"/>
    </row>
    <row r="282" spans="1:8" x14ac:dyDescent="0.35">
      <c r="A282">
        <v>24</v>
      </c>
      <c r="B282" s="77"/>
      <c r="C282" s="77"/>
      <c r="D282" s="77"/>
      <c r="E282" s="77"/>
      <c r="F282" s="77"/>
      <c r="G282" s="28"/>
      <c r="H282" s="28"/>
    </row>
    <row r="283" spans="1:8" x14ac:dyDescent="0.35">
      <c r="A283">
        <v>25</v>
      </c>
      <c r="B283" s="77" t="s">
        <v>185</v>
      </c>
      <c r="C283" s="77"/>
      <c r="D283" s="77"/>
      <c r="E283" s="77"/>
      <c r="F283" s="77"/>
      <c r="G283" s="51">
        <f>ROUND(SUM(G257:G281)*1,2)</f>
        <v>0</v>
      </c>
      <c r="H283" s="51">
        <f>ROUND(SUM(H257:H281)*1,2)</f>
        <v>0</v>
      </c>
    </row>
    <row r="284" spans="1:8" x14ac:dyDescent="0.35">
      <c r="A284" s="1"/>
      <c r="B284" s="119" t="s">
        <v>186</v>
      </c>
      <c r="C284" s="119"/>
      <c r="D284" s="119"/>
      <c r="E284" s="119"/>
      <c r="F284" s="119"/>
      <c r="G284" s="119"/>
      <c r="H284" s="119"/>
    </row>
    <row r="285" spans="1:8" x14ac:dyDescent="0.35">
      <c r="A285">
        <v>26</v>
      </c>
      <c r="B285" s="77" t="s">
        <v>187</v>
      </c>
      <c r="C285" s="77"/>
      <c r="D285" s="77"/>
      <c r="E285" s="77"/>
      <c r="F285" s="77"/>
      <c r="G285" s="80">
        <f>H283</f>
        <v>0</v>
      </c>
      <c r="H285" s="80"/>
    </row>
    <row r="286" spans="1:8" x14ac:dyDescent="0.35">
      <c r="A286">
        <v>27</v>
      </c>
      <c r="B286" s="77" t="s">
        <v>188</v>
      </c>
      <c r="C286" s="77"/>
      <c r="D286" s="77"/>
      <c r="E286" s="77"/>
      <c r="F286" s="77"/>
      <c r="G286" s="80">
        <f>G283</f>
        <v>0</v>
      </c>
      <c r="H286" s="80"/>
    </row>
    <row r="287" spans="1:8" ht="14.5" customHeight="1" x14ac:dyDescent="0.35">
      <c r="A287">
        <v>28</v>
      </c>
      <c r="B287" s="118" t="s">
        <v>338</v>
      </c>
      <c r="C287" s="118"/>
      <c r="D287" s="118"/>
      <c r="E287" s="118"/>
      <c r="F287" s="118"/>
      <c r="G287" s="33"/>
      <c r="H287" s="80">
        <f>ROUND(IF(HomeAmtCol3-HomeAmtCol2&lt;0,0,HomeAmtCol3-HomeAmtCol2)*1,2)</f>
        <v>0</v>
      </c>
    </row>
    <row r="288" spans="1:8" x14ac:dyDescent="0.35">
      <c r="A288"/>
      <c r="B288" s="118"/>
      <c r="C288" s="118"/>
      <c r="D288" s="118"/>
      <c r="E288" s="118"/>
      <c r="F288" s="118"/>
      <c r="G288" s="33"/>
      <c r="H288" s="80"/>
    </row>
    <row r="289" spans="1:8" x14ac:dyDescent="0.35">
      <c r="A289"/>
      <c r="B289" s="118"/>
      <c r="C289" s="118"/>
      <c r="D289" s="118"/>
      <c r="E289" s="118"/>
      <c r="F289" s="118"/>
      <c r="G289" s="33"/>
      <c r="H289" s="80"/>
    </row>
    <row r="291" spans="1:8" ht="29.25" customHeight="1" x14ac:dyDescent="0.35">
      <c r="A291"/>
      <c r="B291" s="78" t="s">
        <v>339</v>
      </c>
      <c r="C291" s="78"/>
      <c r="D291" s="78"/>
      <c r="E291" s="78"/>
      <c r="F291" s="78"/>
      <c r="G291" s="78"/>
      <c r="H291" s="78"/>
    </row>
    <row r="292" spans="1:8" ht="8.25" customHeight="1" x14ac:dyDescent="0.35">
      <c r="A292"/>
    </row>
    <row r="293" spans="1:8" ht="29.25" customHeight="1" x14ac:dyDescent="0.35">
      <c r="A293"/>
      <c r="B293" s="121" t="s">
        <v>189</v>
      </c>
      <c r="C293" s="121"/>
      <c r="D293" s="121"/>
      <c r="E293" s="121"/>
      <c r="F293" s="121"/>
      <c r="G293" s="121"/>
      <c r="H293" s="121"/>
    </row>
    <row r="298" spans="1:8" ht="18.5" x14ac:dyDescent="0.45">
      <c r="A298" s="83" t="s">
        <v>190</v>
      </c>
      <c r="B298" s="83"/>
      <c r="C298" s="83"/>
      <c r="D298" s="83"/>
      <c r="E298" s="83"/>
      <c r="F298" s="83"/>
      <c r="G298" s="83"/>
      <c r="H298" s="83"/>
    </row>
    <row r="299" spans="1:8" ht="18.5" x14ac:dyDescent="0.45">
      <c r="A299" s="83" t="s">
        <v>340</v>
      </c>
      <c r="B299" s="83"/>
      <c r="C299" s="83"/>
      <c r="D299" s="83"/>
      <c r="E299" s="83"/>
      <c r="F299" s="83"/>
      <c r="G299" s="83"/>
      <c r="H299" s="83"/>
    </row>
    <row r="300" spans="1:8" ht="15.5" x14ac:dyDescent="0.35">
      <c r="A300" s="122" t="s">
        <v>341</v>
      </c>
      <c r="B300" s="122"/>
      <c r="C300" s="122"/>
      <c r="D300" s="122"/>
      <c r="E300" s="122"/>
      <c r="F300" s="122"/>
      <c r="G300" s="122"/>
      <c r="H300" s="122"/>
    </row>
    <row r="302" spans="1:8" x14ac:dyDescent="0.35">
      <c r="A302" s="111" t="s">
        <v>191</v>
      </c>
      <c r="B302" s="111"/>
      <c r="C302" s="58"/>
      <c r="D302" s="29"/>
      <c r="E302" s="123" t="s">
        <v>192</v>
      </c>
      <c r="F302" s="123"/>
      <c r="G302" s="97"/>
      <c r="H302" s="97"/>
    </row>
    <row r="303" spans="1:8" x14ac:dyDescent="0.35">
      <c r="A303"/>
      <c r="B303" s="14" t="s">
        <v>5</v>
      </c>
      <c r="C303" s="107"/>
      <c r="D303" s="124"/>
      <c r="E303" s="124"/>
      <c r="F303" s="125"/>
      <c r="G303" s="29"/>
      <c r="H303" s="29"/>
    </row>
    <row r="305" spans="1:8" ht="14.5" customHeight="1" x14ac:dyDescent="0.35">
      <c r="A305"/>
      <c r="B305" t="s">
        <v>193</v>
      </c>
      <c r="C305" s="78" t="s">
        <v>342</v>
      </c>
      <c r="D305" s="78"/>
      <c r="E305" s="78"/>
      <c r="F305" s="78"/>
      <c r="G305" s="78"/>
      <c r="H305" s="78"/>
    </row>
    <row r="306" spans="1:8" x14ac:dyDescent="0.35">
      <c r="A306"/>
      <c r="C306" s="78"/>
      <c r="D306" s="78"/>
      <c r="E306" s="78"/>
      <c r="F306" s="78"/>
      <c r="G306" s="78"/>
      <c r="H306" s="78"/>
    </row>
    <row r="307" spans="1:8" ht="33.75" customHeight="1" x14ac:dyDescent="0.35">
      <c r="A307"/>
      <c r="C307" s="78"/>
      <c r="D307" s="78"/>
      <c r="E307" s="78"/>
      <c r="F307" s="78"/>
      <c r="G307" s="78"/>
      <c r="H307" s="78"/>
    </row>
    <row r="309" spans="1:8" x14ac:dyDescent="0.35">
      <c r="A309"/>
      <c r="C309" t="s">
        <v>194</v>
      </c>
    </row>
    <row r="310" spans="1:8" x14ac:dyDescent="0.35">
      <c r="A310"/>
      <c r="C310" t="s">
        <v>195</v>
      </c>
    </row>
    <row r="312" spans="1:8" x14ac:dyDescent="0.35">
      <c r="A312" s="94" t="s">
        <v>196</v>
      </c>
      <c r="B312" s="94"/>
      <c r="C312" s="94"/>
      <c r="D312" s="94"/>
      <c r="E312" s="94"/>
      <c r="F312" s="94"/>
      <c r="G312" s="94"/>
      <c r="H312" s="94"/>
    </row>
    <row r="313" spans="1:8" x14ac:dyDescent="0.35">
      <c r="A313" t="s">
        <v>197</v>
      </c>
    </row>
    <row r="314" spans="1:8" x14ac:dyDescent="0.35">
      <c r="A314">
        <v>1</v>
      </c>
      <c r="B314" t="s">
        <v>198</v>
      </c>
      <c r="G314" s="88"/>
      <c r="H314" s="88"/>
    </row>
    <row r="315" spans="1:8" x14ac:dyDescent="0.35">
      <c r="A315">
        <v>2</v>
      </c>
      <c r="B315" s="69" t="s">
        <v>343</v>
      </c>
      <c r="G315" s="88"/>
      <c r="H315" s="88"/>
    </row>
    <row r="316" spans="1:8" x14ac:dyDescent="0.35">
      <c r="A316">
        <v>3</v>
      </c>
      <c r="B316" s="69" t="s">
        <v>344</v>
      </c>
      <c r="G316" s="88"/>
      <c r="H316" s="88"/>
    </row>
    <row r="317" spans="1:8" x14ac:dyDescent="0.35">
      <c r="A317"/>
      <c r="C317" t="s">
        <v>199</v>
      </c>
      <c r="G317" s="80">
        <f>ROUND(SUM(G314:H316)*1,2)</f>
        <v>0</v>
      </c>
      <c r="H317" s="80"/>
    </row>
    <row r="319" spans="1:8" x14ac:dyDescent="0.35">
      <c r="A319" t="s">
        <v>200</v>
      </c>
    </row>
    <row r="320" spans="1:8" x14ac:dyDescent="0.35">
      <c r="A320">
        <v>1</v>
      </c>
      <c r="B320" t="s">
        <v>201</v>
      </c>
      <c r="G320" s="88"/>
      <c r="H320" s="88"/>
    </row>
    <row r="321" spans="1:8" x14ac:dyDescent="0.35">
      <c r="A321">
        <v>2</v>
      </c>
      <c r="B321" t="s">
        <v>202</v>
      </c>
      <c r="G321" s="88"/>
      <c r="H321" s="88"/>
    </row>
    <row r="322" spans="1:8" x14ac:dyDescent="0.35">
      <c r="A322">
        <v>3</v>
      </c>
      <c r="B322" t="s">
        <v>203</v>
      </c>
      <c r="G322" s="88"/>
      <c r="H322" s="88"/>
    </row>
    <row r="323" spans="1:8" x14ac:dyDescent="0.35">
      <c r="A323">
        <v>4</v>
      </c>
      <c r="B323" t="s">
        <v>204</v>
      </c>
      <c r="G323" s="88"/>
      <c r="H323" s="88"/>
    </row>
    <row r="324" spans="1:8" x14ac:dyDescent="0.35">
      <c r="A324">
        <v>5</v>
      </c>
      <c r="B324" s="99" t="s">
        <v>205</v>
      </c>
      <c r="C324" s="99"/>
      <c r="D324" s="99"/>
      <c r="E324" s="99"/>
    </row>
    <row r="325" spans="1:8" x14ac:dyDescent="0.35">
      <c r="A325"/>
      <c r="B325" s="99"/>
      <c r="C325" s="99"/>
      <c r="D325" s="99"/>
      <c r="E325" s="99"/>
    </row>
    <row r="326" spans="1:8" x14ac:dyDescent="0.35">
      <c r="A326"/>
      <c r="B326" s="99"/>
      <c r="C326" s="99"/>
      <c r="D326" s="99"/>
      <c r="E326" s="99"/>
    </row>
    <row r="327" spans="1:8" x14ac:dyDescent="0.35">
      <c r="A327"/>
      <c r="B327" s="121"/>
      <c r="C327" s="121"/>
      <c r="D327" s="121"/>
      <c r="E327" s="121"/>
      <c r="G327" s="126"/>
      <c r="H327" s="126"/>
    </row>
    <row r="328" spans="1:8" x14ac:dyDescent="0.35">
      <c r="A328"/>
      <c r="B328" s="14" t="s">
        <v>206</v>
      </c>
      <c r="C328" s="97"/>
      <c r="D328" s="79"/>
      <c r="E328" s="79"/>
      <c r="G328" s="88"/>
      <c r="H328" s="127"/>
    </row>
    <row r="329" spans="1:8" x14ac:dyDescent="0.35">
      <c r="A329"/>
      <c r="B329" s="14" t="s">
        <v>207</v>
      </c>
      <c r="C329" s="97"/>
      <c r="D329" s="79"/>
      <c r="E329" s="79"/>
      <c r="G329" s="88"/>
      <c r="H329" s="127"/>
    </row>
    <row r="330" spans="1:8" x14ac:dyDescent="0.35">
      <c r="A330"/>
      <c r="B330" s="14" t="s">
        <v>208</v>
      </c>
      <c r="C330" s="97"/>
      <c r="D330" s="79"/>
      <c r="E330" s="79"/>
      <c r="G330" s="88"/>
      <c r="H330" s="127"/>
    </row>
    <row r="331" spans="1:8" x14ac:dyDescent="0.35">
      <c r="A331"/>
      <c r="C331" t="s">
        <v>209</v>
      </c>
      <c r="G331" s="80">
        <f>ROUND(SUM(G328:H330)*1,2)</f>
        <v>0</v>
      </c>
      <c r="H331" s="80"/>
    </row>
    <row r="332" spans="1:8" x14ac:dyDescent="0.35">
      <c r="A332"/>
    </row>
    <row r="333" spans="1:8" x14ac:dyDescent="0.35">
      <c r="A333">
        <v>6</v>
      </c>
      <c r="B333" s="121" t="s">
        <v>210</v>
      </c>
      <c r="C333" s="121"/>
      <c r="D333" s="121"/>
      <c r="E333" s="121"/>
    </row>
    <row r="334" spans="1:8" x14ac:dyDescent="0.35">
      <c r="A334"/>
      <c r="B334" s="121"/>
      <c r="C334" s="121"/>
      <c r="D334" s="121"/>
      <c r="E334" s="121"/>
    </row>
    <row r="335" spans="1:8" x14ac:dyDescent="0.35">
      <c r="A335"/>
      <c r="B335" s="121"/>
      <c r="C335" s="121"/>
      <c r="D335" s="121"/>
      <c r="E335" s="121"/>
    </row>
    <row r="336" spans="1:8" x14ac:dyDescent="0.35">
      <c r="A336"/>
      <c r="B336" s="14" t="s">
        <v>206</v>
      </c>
      <c r="C336" s="97"/>
      <c r="D336" s="79"/>
      <c r="E336" s="79"/>
      <c r="F336" s="29"/>
      <c r="G336" s="88"/>
      <c r="H336" s="127"/>
    </row>
    <row r="337" spans="1:8" x14ac:dyDescent="0.35">
      <c r="A337"/>
      <c r="B337" s="14" t="s">
        <v>207</v>
      </c>
      <c r="C337" s="97"/>
      <c r="D337" s="79"/>
      <c r="E337" s="79"/>
      <c r="F337" s="29"/>
      <c r="G337" s="88"/>
      <c r="H337" s="127"/>
    </row>
    <row r="338" spans="1:8" x14ac:dyDescent="0.35">
      <c r="A338"/>
      <c r="B338" s="14" t="s">
        <v>208</v>
      </c>
      <c r="C338" s="97"/>
      <c r="D338" s="79"/>
      <c r="E338" s="79"/>
      <c r="F338" s="29"/>
      <c r="G338" s="88"/>
      <c r="H338" s="127"/>
    </row>
    <row r="339" spans="1:8" x14ac:dyDescent="0.35">
      <c r="A339"/>
      <c r="C339" t="s">
        <v>209</v>
      </c>
      <c r="G339" s="80">
        <f>ROUND(SUM(G336:H338)*1,2)</f>
        <v>0</v>
      </c>
      <c r="H339" s="80"/>
    </row>
    <row r="340" spans="1:8" x14ac:dyDescent="0.35">
      <c r="A340"/>
    </row>
    <row r="341" spans="1:8" x14ac:dyDescent="0.35">
      <c r="A341">
        <v>7</v>
      </c>
      <c r="B341" s="135" t="s">
        <v>211</v>
      </c>
      <c r="C341" s="135"/>
      <c r="D341" s="135"/>
      <c r="E341" s="135"/>
      <c r="F341" s="135"/>
    </row>
    <row r="342" spans="1:8" x14ac:dyDescent="0.35">
      <c r="A342"/>
      <c r="B342" s="135"/>
      <c r="C342" s="135"/>
      <c r="D342" s="135"/>
      <c r="E342" s="135"/>
      <c r="F342" s="135"/>
      <c r="G342" s="88"/>
      <c r="H342" s="88"/>
    </row>
    <row r="343" spans="1:8" x14ac:dyDescent="0.35">
      <c r="A343">
        <v>8</v>
      </c>
      <c r="B343" t="s">
        <v>212</v>
      </c>
    </row>
    <row r="344" spans="1:8" x14ac:dyDescent="0.35">
      <c r="A344"/>
      <c r="B344" s="14" t="s">
        <v>206</v>
      </c>
      <c r="C344" s="97"/>
      <c r="D344" s="79"/>
      <c r="E344" s="79"/>
      <c r="G344" s="88"/>
      <c r="H344" s="127"/>
    </row>
    <row r="345" spans="1:8" x14ac:dyDescent="0.35">
      <c r="A345"/>
      <c r="B345" s="14" t="s">
        <v>207</v>
      </c>
      <c r="C345" s="97"/>
      <c r="D345" s="79"/>
      <c r="E345" s="79"/>
      <c r="G345" s="88"/>
      <c r="H345" s="127"/>
    </row>
    <row r="346" spans="1:8" x14ac:dyDescent="0.35">
      <c r="A346"/>
      <c r="B346" s="14" t="s">
        <v>208</v>
      </c>
      <c r="C346" s="97"/>
      <c r="D346" s="79"/>
      <c r="E346" s="79"/>
      <c r="G346" s="88"/>
      <c r="H346" s="127"/>
    </row>
    <row r="347" spans="1:8" x14ac:dyDescent="0.35">
      <c r="A347"/>
      <c r="B347" s="14" t="s">
        <v>213</v>
      </c>
      <c r="C347" s="97"/>
      <c r="D347" s="79"/>
      <c r="E347" s="79"/>
      <c r="G347" s="88"/>
      <c r="H347" s="127"/>
    </row>
    <row r="348" spans="1:8" x14ac:dyDescent="0.35">
      <c r="A348"/>
      <c r="B348" s="14" t="s">
        <v>214</v>
      </c>
      <c r="C348" s="97"/>
      <c r="D348" s="79"/>
      <c r="E348" s="79"/>
      <c r="G348" s="88"/>
      <c r="H348" s="127"/>
    </row>
    <row r="349" spans="1:8" x14ac:dyDescent="0.35">
      <c r="A349"/>
      <c r="C349" t="s">
        <v>209</v>
      </c>
      <c r="G349" s="80">
        <f>ROUND(SUM(G344:H348)*1,2)</f>
        <v>0</v>
      </c>
      <c r="H349" s="80"/>
    </row>
    <row r="350" spans="1:8" x14ac:dyDescent="0.35">
      <c r="A350"/>
    </row>
    <row r="351" spans="1:8" x14ac:dyDescent="0.35">
      <c r="A351">
        <v>9</v>
      </c>
      <c r="C351" t="s">
        <v>215</v>
      </c>
      <c r="G351" s="88"/>
      <c r="H351" s="127"/>
    </row>
    <row r="352" spans="1:8" x14ac:dyDescent="0.35">
      <c r="A352">
        <v>10</v>
      </c>
      <c r="C352" t="s">
        <v>216</v>
      </c>
      <c r="G352" s="88"/>
      <c r="H352" s="127"/>
    </row>
    <row r="353" spans="1:8" x14ac:dyDescent="0.35">
      <c r="A353">
        <v>11</v>
      </c>
      <c r="C353" t="s">
        <v>217</v>
      </c>
      <c r="G353" s="88"/>
      <c r="H353" s="127"/>
    </row>
    <row r="354" spans="1:8" x14ac:dyDescent="0.35">
      <c r="A354">
        <v>12</v>
      </c>
      <c r="C354" t="s">
        <v>218</v>
      </c>
      <c r="G354" s="88"/>
      <c r="H354" s="127"/>
    </row>
    <row r="355" spans="1:8" x14ac:dyDescent="0.35">
      <c r="A355">
        <v>13</v>
      </c>
      <c r="C355" t="s">
        <v>219</v>
      </c>
      <c r="G355" s="88"/>
      <c r="H355" s="127"/>
    </row>
    <row r="357" spans="1:8" x14ac:dyDescent="0.35">
      <c r="A357"/>
      <c r="B357" t="s">
        <v>220</v>
      </c>
      <c r="G357" s="80">
        <f>ROUND(SUM(G320:H323,G328:H330,G336:H338,G342,G344:H348,G351:H355)*1,2)</f>
        <v>0</v>
      </c>
      <c r="H357" s="80"/>
    </row>
    <row r="358" spans="1:8" x14ac:dyDescent="0.35">
      <c r="A358"/>
      <c r="B358" s="5" t="s">
        <v>221</v>
      </c>
      <c r="G358" s="126"/>
      <c r="H358" s="126"/>
    </row>
    <row r="359" spans="1:8" x14ac:dyDescent="0.35">
      <c r="A359"/>
      <c r="B359" s="5" t="s">
        <v>222</v>
      </c>
      <c r="G359" s="80">
        <f>ROUND(SUM(TotalPremMD-TotalExclusions)*1,2)</f>
        <v>0</v>
      </c>
      <c r="H359" s="80"/>
    </row>
    <row r="360" spans="1:8" x14ac:dyDescent="0.35">
      <c r="B360" s="73" t="s">
        <v>345</v>
      </c>
    </row>
    <row r="361" spans="1:8" x14ac:dyDescent="0.35">
      <c r="A361" s="94" t="s">
        <v>196</v>
      </c>
      <c r="B361" s="94"/>
      <c r="C361" s="94"/>
      <c r="D361" s="94"/>
      <c r="E361" s="94"/>
      <c r="F361" s="94"/>
      <c r="G361" s="94"/>
      <c r="H361" s="94"/>
    </row>
    <row r="363" spans="1:8" x14ac:dyDescent="0.35">
      <c r="A363"/>
      <c r="B363" s="14" t="s">
        <v>223</v>
      </c>
      <c r="C363" s="97"/>
      <c r="D363" s="97"/>
      <c r="E363" s="97"/>
      <c r="F363" s="29" t="s">
        <v>225</v>
      </c>
      <c r="G363" s="29"/>
      <c r="H363" s="32"/>
    </row>
    <row r="364" spans="1:8" x14ac:dyDescent="0.35">
      <c r="A364"/>
      <c r="B364" s="14" t="s">
        <v>224</v>
      </c>
      <c r="C364" s="97"/>
      <c r="D364" s="97"/>
      <c r="E364" s="97"/>
      <c r="F364" s="29"/>
      <c r="G364" s="29"/>
      <c r="H364" s="29"/>
    </row>
    <row r="366" spans="1:8" x14ac:dyDescent="0.35">
      <c r="A366"/>
      <c r="B366" s="14" t="s">
        <v>226</v>
      </c>
      <c r="C366" t="s">
        <v>227</v>
      </c>
    </row>
    <row r="368" spans="1:8" ht="18" customHeight="1" x14ac:dyDescent="0.45">
      <c r="A368" s="161" t="s">
        <v>262</v>
      </c>
      <c r="B368" s="161"/>
      <c r="C368" s="161"/>
      <c r="D368" s="161"/>
      <c r="E368" s="161"/>
      <c r="F368" s="161"/>
      <c r="G368" s="161"/>
      <c r="H368" s="161"/>
    </row>
    <row r="369" spans="1:8" ht="15" customHeight="1" x14ac:dyDescent="0.45">
      <c r="A369" s="161" t="s">
        <v>346</v>
      </c>
      <c r="B369" s="161"/>
      <c r="C369" s="161"/>
      <c r="D369" s="161"/>
      <c r="E369" s="161"/>
      <c r="F369" s="161"/>
      <c r="G369" s="161"/>
      <c r="H369" s="161"/>
    </row>
    <row r="370" spans="1:8" ht="89.25" customHeight="1" x14ac:dyDescent="0.45">
      <c r="B370" s="142" t="s">
        <v>257</v>
      </c>
      <c r="C370" s="160"/>
      <c r="D370" s="160"/>
      <c r="E370" s="160"/>
      <c r="F370" s="160"/>
      <c r="G370" s="160"/>
      <c r="H370" s="50"/>
    </row>
    <row r="371" spans="1:8" ht="90" customHeight="1" x14ac:dyDescent="0.45">
      <c r="B371" s="153" t="s">
        <v>347</v>
      </c>
      <c r="C371" s="152"/>
      <c r="D371" s="152"/>
      <c r="E371" s="152"/>
      <c r="F371" s="152"/>
      <c r="G371" s="152"/>
      <c r="H371" s="50"/>
    </row>
    <row r="372" spans="1:8" ht="86.25" customHeight="1" x14ac:dyDescent="0.45">
      <c r="B372" s="153" t="s">
        <v>348</v>
      </c>
      <c r="C372" s="152"/>
      <c r="D372" s="152"/>
      <c r="E372" s="152"/>
      <c r="F372" s="152"/>
      <c r="G372" s="152"/>
      <c r="H372" s="50"/>
    </row>
    <row r="373" spans="1:8" ht="35.25" customHeight="1" x14ac:dyDescent="0.45">
      <c r="B373" s="142" t="s">
        <v>258</v>
      </c>
      <c r="C373" s="160"/>
      <c r="D373" s="160"/>
      <c r="E373" s="160"/>
      <c r="F373" s="160"/>
      <c r="G373" s="160"/>
      <c r="H373" s="50"/>
    </row>
    <row r="374" spans="1:8" ht="84" customHeight="1" x14ac:dyDescent="0.45">
      <c r="B374" s="152" t="s">
        <v>306</v>
      </c>
      <c r="C374" s="152"/>
      <c r="D374" s="152"/>
      <c r="E374" s="152"/>
      <c r="F374" s="152"/>
      <c r="G374" s="152"/>
      <c r="H374" s="50"/>
    </row>
    <row r="375" spans="1:8" ht="84.75" customHeight="1" x14ac:dyDescent="0.45">
      <c r="B375" s="142" t="s">
        <v>259</v>
      </c>
      <c r="C375" s="142"/>
      <c r="D375" s="142"/>
      <c r="E375" s="142"/>
      <c r="F375" s="142"/>
      <c r="G375" s="142"/>
      <c r="H375" s="50"/>
    </row>
    <row r="376" spans="1:8" ht="35.25" customHeight="1" x14ac:dyDescent="0.45">
      <c r="B376" s="153" t="s">
        <v>349</v>
      </c>
      <c r="C376" s="152"/>
      <c r="D376" s="152"/>
      <c r="E376" s="152"/>
      <c r="F376" s="152"/>
      <c r="G376" s="152"/>
      <c r="H376" s="50"/>
    </row>
    <row r="377" spans="1:8" ht="46.5" customHeight="1" x14ac:dyDescent="0.45">
      <c r="B377" s="142" t="s">
        <v>290</v>
      </c>
      <c r="C377" s="142"/>
      <c r="D377" s="142"/>
      <c r="E377" s="142"/>
      <c r="F377" s="142"/>
      <c r="G377" s="142"/>
      <c r="H377" s="50"/>
    </row>
    <row r="379" spans="1:8" ht="18.5" x14ac:dyDescent="0.45">
      <c r="A379" s="83" t="s">
        <v>280</v>
      </c>
      <c r="B379" s="83"/>
      <c r="C379" s="83"/>
      <c r="D379" s="83"/>
      <c r="E379" s="83"/>
      <c r="F379" s="83"/>
      <c r="G379" s="83"/>
      <c r="H379" s="83"/>
    </row>
    <row r="380" spans="1:8" ht="18.5" x14ac:dyDescent="0.45">
      <c r="A380" s="83" t="s">
        <v>350</v>
      </c>
      <c r="B380" s="83"/>
      <c r="C380" s="83"/>
      <c r="D380" s="83"/>
      <c r="E380" s="83"/>
      <c r="F380" s="83"/>
      <c r="G380" s="83"/>
      <c r="H380" s="83"/>
    </row>
    <row r="381" spans="1:8" x14ac:dyDescent="0.35">
      <c r="A381" s="34"/>
      <c r="B381" s="34"/>
      <c r="C381" s="34"/>
      <c r="D381" s="34"/>
    </row>
    <row r="382" spans="1:8" x14ac:dyDescent="0.35">
      <c r="A382" s="34"/>
      <c r="B382" s="14" t="s">
        <v>229</v>
      </c>
      <c r="C382" s="97"/>
      <c r="D382" s="97"/>
    </row>
    <row r="383" spans="1:8" x14ac:dyDescent="0.35">
      <c r="A383" s="34"/>
      <c r="B383" s="14" t="s">
        <v>230</v>
      </c>
      <c r="C383" s="97"/>
      <c r="D383" s="97"/>
    </row>
    <row r="384" spans="1:8" x14ac:dyDescent="0.35">
      <c r="A384" s="34"/>
      <c r="B384" s="34"/>
      <c r="C384" s="34"/>
      <c r="D384" s="34"/>
    </row>
    <row r="385" spans="1:8" x14ac:dyDescent="0.35">
      <c r="A385" s="34"/>
      <c r="B385" s="34"/>
      <c r="C385" s="34"/>
      <c r="D385" s="34"/>
    </row>
    <row r="386" spans="1:8" x14ac:dyDescent="0.35">
      <c r="A386" s="34"/>
      <c r="B386" s="39" t="s">
        <v>231</v>
      </c>
      <c r="C386" s="35"/>
      <c r="D386" s="154"/>
      <c r="E386" s="155"/>
      <c r="F386" s="155"/>
      <c r="G386" s="155"/>
      <c r="H386" s="156"/>
    </row>
    <row r="387" spans="1:8" x14ac:dyDescent="0.35">
      <c r="A387" s="34"/>
      <c r="B387" s="36"/>
      <c r="C387" s="57" t="s">
        <v>150</v>
      </c>
      <c r="D387" s="157"/>
      <c r="E387" s="158"/>
      <c r="F387" s="158"/>
      <c r="G387" s="158"/>
      <c r="H387" s="159"/>
    </row>
    <row r="388" spans="1:8" x14ac:dyDescent="0.35">
      <c r="A388" s="34"/>
      <c r="B388" s="40" t="s">
        <v>232</v>
      </c>
      <c r="C388" s="56"/>
      <c r="D388" s="146" t="s">
        <v>307</v>
      </c>
      <c r="E388" s="146"/>
      <c r="F388" s="146"/>
      <c r="G388" s="146"/>
      <c r="H388" s="146"/>
    </row>
    <row r="389" spans="1:8" x14ac:dyDescent="0.35">
      <c r="A389" s="34"/>
      <c r="B389" s="40" t="s">
        <v>275</v>
      </c>
      <c r="C389" s="56"/>
      <c r="D389" s="143" t="s">
        <v>278</v>
      </c>
      <c r="E389" s="144"/>
      <c r="F389" s="144"/>
      <c r="G389" s="144"/>
      <c r="H389" s="145"/>
    </row>
    <row r="390" spans="1:8" x14ac:dyDescent="0.35">
      <c r="A390" s="34"/>
      <c r="B390" s="40" t="s">
        <v>276</v>
      </c>
      <c r="C390" s="61">
        <f>SUM(AssessmentPremiums+AssessmentOtherPremiums)</f>
        <v>0</v>
      </c>
      <c r="D390" s="143" t="s">
        <v>277</v>
      </c>
      <c r="E390" s="144"/>
      <c r="F390" s="144"/>
      <c r="G390" s="144"/>
      <c r="H390" s="145"/>
    </row>
    <row r="391" spans="1:8" x14ac:dyDescent="0.35">
      <c r="A391" s="34"/>
      <c r="B391" s="37"/>
      <c r="C391" s="37"/>
      <c r="D391" s="147"/>
      <c r="E391" s="147"/>
      <c r="F391" s="147"/>
      <c r="G391" s="147"/>
      <c r="H391" s="147"/>
    </row>
    <row r="392" spans="1:8" x14ac:dyDescent="0.35">
      <c r="A392" s="34"/>
      <c r="B392" s="53" t="s">
        <v>233</v>
      </c>
      <c r="C392" s="38" t="s">
        <v>150</v>
      </c>
      <c r="D392" s="148" t="s">
        <v>234</v>
      </c>
      <c r="E392" s="148"/>
      <c r="F392" s="148"/>
      <c r="G392" s="148"/>
      <c r="H392" s="148"/>
    </row>
    <row r="393" spans="1:8" x14ac:dyDescent="0.35">
      <c r="A393" s="34"/>
      <c r="B393" s="38" t="s">
        <v>215</v>
      </c>
      <c r="C393" s="54"/>
      <c r="D393" s="97"/>
      <c r="E393" s="97"/>
      <c r="F393" s="97"/>
      <c r="G393" s="97"/>
      <c r="H393" s="97"/>
    </row>
    <row r="394" spans="1:8" x14ac:dyDescent="0.35">
      <c r="A394" s="34"/>
      <c r="B394" s="38" t="s">
        <v>235</v>
      </c>
      <c r="C394" s="54"/>
      <c r="D394" s="97"/>
      <c r="E394" s="97"/>
      <c r="F394" s="97"/>
      <c r="G394" s="97"/>
      <c r="H394" s="97"/>
    </row>
    <row r="395" spans="1:8" ht="29" x14ac:dyDescent="0.35">
      <c r="A395" s="34"/>
      <c r="B395" s="41" t="s">
        <v>218</v>
      </c>
      <c r="C395" s="54"/>
      <c r="D395" s="97"/>
      <c r="E395" s="97"/>
      <c r="F395" s="97"/>
      <c r="G395" s="97"/>
      <c r="H395" s="97"/>
    </row>
    <row r="396" spans="1:8" x14ac:dyDescent="0.35">
      <c r="A396" s="34"/>
      <c r="B396" s="38" t="s">
        <v>236</v>
      </c>
      <c r="C396" s="54"/>
      <c r="D396" s="97"/>
      <c r="E396" s="97"/>
      <c r="F396" s="97"/>
      <c r="G396" s="97"/>
      <c r="H396" s="97"/>
    </row>
    <row r="397" spans="1:8" x14ac:dyDescent="0.35">
      <c r="A397" s="34"/>
      <c r="B397" s="38" t="s">
        <v>237</v>
      </c>
      <c r="C397" s="54"/>
      <c r="D397" s="97"/>
      <c r="E397" s="97"/>
      <c r="F397" s="97"/>
      <c r="G397" s="97"/>
      <c r="H397" s="97"/>
    </row>
    <row r="398" spans="1:8" x14ac:dyDescent="0.35">
      <c r="A398" s="34"/>
      <c r="B398" s="38" t="s">
        <v>238</v>
      </c>
      <c r="C398" s="54"/>
      <c r="D398" s="97"/>
      <c r="E398" s="97"/>
      <c r="F398" s="97"/>
      <c r="G398" s="97"/>
      <c r="H398" s="97"/>
    </row>
    <row r="399" spans="1:8" x14ac:dyDescent="0.35">
      <c r="A399" s="34"/>
      <c r="B399" s="38" t="s">
        <v>239</v>
      </c>
      <c r="C399" s="54"/>
      <c r="D399" s="97"/>
      <c r="E399" s="97"/>
      <c r="F399" s="97"/>
      <c r="G399" s="97"/>
      <c r="H399" s="97"/>
    </row>
    <row r="400" spans="1:8" x14ac:dyDescent="0.35">
      <c r="A400" s="34"/>
      <c r="B400" s="38" t="s">
        <v>240</v>
      </c>
      <c r="C400" s="54"/>
      <c r="D400" s="97"/>
      <c r="E400" s="97"/>
      <c r="F400" s="97"/>
      <c r="G400" s="97"/>
      <c r="H400" s="97"/>
    </row>
    <row r="401" spans="1:8" x14ac:dyDescent="0.35">
      <c r="A401" s="34"/>
      <c r="B401" s="38" t="s">
        <v>241</v>
      </c>
      <c r="C401" s="54"/>
      <c r="D401" s="97"/>
      <c r="E401" s="97"/>
      <c r="F401" s="97"/>
      <c r="G401" s="97"/>
      <c r="H401" s="97"/>
    </row>
    <row r="402" spans="1:8" x14ac:dyDescent="0.35">
      <c r="A402" s="34"/>
      <c r="B402" s="38" t="s">
        <v>242</v>
      </c>
      <c r="C402" s="54"/>
      <c r="D402" s="97"/>
      <c r="E402" s="97"/>
      <c r="F402" s="97"/>
      <c r="G402" s="97"/>
      <c r="H402" s="97"/>
    </row>
    <row r="403" spans="1:8" x14ac:dyDescent="0.35">
      <c r="A403" s="34"/>
      <c r="B403" s="31" t="s">
        <v>243</v>
      </c>
      <c r="C403" s="54"/>
      <c r="D403" s="97"/>
      <c r="E403" s="97"/>
      <c r="F403" s="97"/>
      <c r="G403" s="97"/>
      <c r="H403" s="97"/>
    </row>
    <row r="404" spans="1:8" x14ac:dyDescent="0.35">
      <c r="A404" s="34"/>
      <c r="B404" s="31" t="s">
        <v>243</v>
      </c>
      <c r="C404" s="54"/>
      <c r="D404" s="97"/>
      <c r="E404" s="97"/>
      <c r="F404" s="97"/>
      <c r="G404" s="97"/>
      <c r="H404" s="97"/>
    </row>
    <row r="405" spans="1:8" x14ac:dyDescent="0.35">
      <c r="A405" s="34"/>
      <c r="B405" s="31" t="s">
        <v>243</v>
      </c>
      <c r="C405" s="54"/>
      <c r="D405" s="97"/>
      <c r="E405" s="97"/>
      <c r="F405" s="97"/>
      <c r="G405" s="97"/>
      <c r="H405" s="97"/>
    </row>
    <row r="406" spans="1:8" x14ac:dyDescent="0.35">
      <c r="A406" s="34"/>
      <c r="B406" s="31" t="s">
        <v>243</v>
      </c>
      <c r="C406" s="54"/>
      <c r="D406" s="97"/>
      <c r="E406" s="97"/>
      <c r="F406" s="97"/>
      <c r="G406" s="97"/>
      <c r="H406" s="97"/>
    </row>
    <row r="407" spans="1:8" x14ac:dyDescent="0.35">
      <c r="A407" s="34"/>
      <c r="B407" s="53" t="s">
        <v>244</v>
      </c>
      <c r="C407" s="51">
        <f>ROUND(SUM(C393:C406)*1,2)</f>
        <v>0</v>
      </c>
    </row>
    <row r="408" spans="1:8" x14ac:dyDescent="0.35">
      <c r="A408" s="34"/>
      <c r="B408" s="2"/>
    </row>
    <row r="409" spans="1:8" x14ac:dyDescent="0.35">
      <c r="A409" s="34"/>
      <c r="B409" s="53" t="s">
        <v>245</v>
      </c>
      <c r="C409" s="51">
        <f>ROUND(SUM(C390-C407)*1,2)</f>
        <v>0</v>
      </c>
      <c r="D409" s="49" t="s">
        <v>279</v>
      </c>
    </row>
    <row r="410" spans="1:8" x14ac:dyDescent="0.35">
      <c r="A410" s="34"/>
      <c r="B410" s="53" t="s">
        <v>246</v>
      </c>
      <c r="C410" s="55">
        <v>0.01</v>
      </c>
    </row>
    <row r="411" spans="1:8" x14ac:dyDescent="0.35">
      <c r="A411" s="34"/>
      <c r="B411" s="53" t="s">
        <v>247</v>
      </c>
      <c r="C411" s="51">
        <f>ROUND(SUM(C409*0.01)*1,2)</f>
        <v>0</v>
      </c>
      <c r="D411" t="s">
        <v>248</v>
      </c>
    </row>
    <row r="412" spans="1:8" x14ac:dyDescent="0.35">
      <c r="A412" s="34"/>
      <c r="B412" s="34"/>
      <c r="C412" s="34"/>
      <c r="D412" s="34"/>
    </row>
    <row r="413" spans="1:8" x14ac:dyDescent="0.35">
      <c r="A413" s="34"/>
      <c r="B413" s="34"/>
      <c r="C413" s="34"/>
      <c r="D413" s="34"/>
    </row>
    <row r="414" spans="1:8" x14ac:dyDescent="0.35">
      <c r="A414" s="34"/>
      <c r="B414" s="42" t="s">
        <v>249</v>
      </c>
      <c r="C414" s="43"/>
      <c r="D414" s="43"/>
      <c r="E414" s="43"/>
      <c r="F414" s="43"/>
      <c r="G414" s="44"/>
    </row>
    <row r="415" spans="1:8" ht="24.75" customHeight="1" x14ac:dyDescent="0.35">
      <c r="A415" s="34"/>
      <c r="B415" s="149" t="s">
        <v>308</v>
      </c>
      <c r="C415" s="150"/>
      <c r="D415" s="150"/>
      <c r="E415" s="150"/>
      <c r="F415" s="150"/>
      <c r="G415" s="151"/>
    </row>
    <row r="416" spans="1:8" x14ac:dyDescent="0.35">
      <c r="A416" s="34"/>
      <c r="B416" s="45" t="s">
        <v>250</v>
      </c>
      <c r="C416" s="138" t="s">
        <v>251</v>
      </c>
      <c r="D416" s="138"/>
      <c r="E416" s="138"/>
      <c r="F416" s="138"/>
      <c r="G416" s="139"/>
    </row>
    <row r="417" spans="1:7" ht="24.75" customHeight="1" x14ac:dyDescent="0.35">
      <c r="A417" s="34"/>
      <c r="B417" s="46" t="s">
        <v>252</v>
      </c>
      <c r="C417" s="93" t="s">
        <v>289</v>
      </c>
      <c r="D417" s="93"/>
      <c r="E417" s="93"/>
      <c r="F417" s="93"/>
      <c r="G417" s="128"/>
    </row>
    <row r="418" spans="1:7" ht="25.5" customHeight="1" x14ac:dyDescent="0.35">
      <c r="A418" s="34"/>
      <c r="B418" s="47" t="s">
        <v>253</v>
      </c>
      <c r="C418" s="140" t="s">
        <v>351</v>
      </c>
      <c r="D418" s="140"/>
      <c r="E418" s="140"/>
      <c r="F418" s="140"/>
      <c r="G418" s="141"/>
    </row>
    <row r="419" spans="1:7" x14ac:dyDescent="0.35">
      <c r="A419" s="34"/>
      <c r="B419" s="48" t="s">
        <v>254</v>
      </c>
      <c r="C419" s="136" t="s">
        <v>255</v>
      </c>
      <c r="D419" s="136"/>
      <c r="E419" s="136"/>
      <c r="F419" s="136"/>
      <c r="G419" s="137"/>
    </row>
    <row r="420" spans="1:7" x14ac:dyDescent="0.35">
      <c r="A420" s="34"/>
      <c r="B420" s="34"/>
      <c r="C420" s="34"/>
      <c r="D420" s="34"/>
    </row>
    <row r="421" spans="1:7" x14ac:dyDescent="0.35">
      <c r="A421" s="34"/>
      <c r="B421" s="34"/>
      <c r="C421" s="34"/>
      <c r="D421" s="34"/>
    </row>
    <row r="422" spans="1:7" x14ac:dyDescent="0.35">
      <c r="A422" s="34"/>
      <c r="B422" s="34"/>
      <c r="C422" s="34"/>
      <c r="D422" s="34"/>
    </row>
    <row r="423" spans="1:7" x14ac:dyDescent="0.35">
      <c r="A423" s="34"/>
      <c r="B423" s="34"/>
      <c r="C423" s="34"/>
      <c r="D423" s="34"/>
    </row>
    <row r="424" spans="1:7" x14ac:dyDescent="0.35">
      <c r="A424" s="34"/>
      <c r="B424" s="126" t="s">
        <v>353</v>
      </c>
      <c r="C424" s="126"/>
      <c r="D424" s="34"/>
    </row>
  </sheetData>
  <sheetProtection algorithmName="SHA-512" hashValue="Ll67LE/9EtnYvIH8AIypLPvXwQjG2N5DMvPbSixtnznNTm+W5jj2imCbjJ3ud6l1ztx99m2hGwkhQrvQ8ySkkQ==" saltValue="SAKrFZGCthK0jzlEMBqGOA==" spinCount="100000" sheet="1" objects="1" scenarios="1" selectLockedCells="1"/>
  <mergeCells count="321">
    <mergeCell ref="A63:H63"/>
    <mergeCell ref="A113:H113"/>
    <mergeCell ref="A186:H186"/>
    <mergeCell ref="A215:H215"/>
    <mergeCell ref="A240:H240"/>
    <mergeCell ref="A299:H299"/>
    <mergeCell ref="A368:H368"/>
    <mergeCell ref="A369:H369"/>
    <mergeCell ref="A5:H5"/>
    <mergeCell ref="A13:B13"/>
    <mergeCell ref="D13:E13"/>
    <mergeCell ref="F13:H13"/>
    <mergeCell ref="G337:H337"/>
    <mergeCell ref="C338:E338"/>
    <mergeCell ref="G338:H338"/>
    <mergeCell ref="C346:E346"/>
    <mergeCell ref="G346:H346"/>
    <mergeCell ref="G328:H328"/>
    <mergeCell ref="G329:H329"/>
    <mergeCell ref="G330:H330"/>
    <mergeCell ref="C328:E328"/>
    <mergeCell ref="C329:E329"/>
    <mergeCell ref="C330:E330"/>
    <mergeCell ref="G331:H331"/>
    <mergeCell ref="C345:E345"/>
    <mergeCell ref="G345:H345"/>
    <mergeCell ref="G359:H359"/>
    <mergeCell ref="A361:H361"/>
    <mergeCell ref="C348:E348"/>
    <mergeCell ref="G348:H348"/>
    <mergeCell ref="G349:H349"/>
    <mergeCell ref="G354:H354"/>
    <mergeCell ref="G351:H351"/>
    <mergeCell ref="G352:H352"/>
    <mergeCell ref="G353:H353"/>
    <mergeCell ref="C363:E363"/>
    <mergeCell ref="C364:E364"/>
    <mergeCell ref="B374:G374"/>
    <mergeCell ref="B375:G375"/>
    <mergeCell ref="B376:G376"/>
    <mergeCell ref="D386:H386"/>
    <mergeCell ref="D387:H387"/>
    <mergeCell ref="B370:G370"/>
    <mergeCell ref="B371:G371"/>
    <mergeCell ref="B372:G372"/>
    <mergeCell ref="B373:G373"/>
    <mergeCell ref="A379:H379"/>
    <mergeCell ref="A380:H380"/>
    <mergeCell ref="C418:G418"/>
    <mergeCell ref="D397:H397"/>
    <mergeCell ref="D398:H398"/>
    <mergeCell ref="B377:G377"/>
    <mergeCell ref="D394:H394"/>
    <mergeCell ref="D395:H395"/>
    <mergeCell ref="D396:H396"/>
    <mergeCell ref="D389:H389"/>
    <mergeCell ref="D390:H390"/>
    <mergeCell ref="D388:H388"/>
    <mergeCell ref="D393:H393"/>
    <mergeCell ref="D391:H391"/>
    <mergeCell ref="D392:H392"/>
    <mergeCell ref="C382:D382"/>
    <mergeCell ref="C383:D383"/>
    <mergeCell ref="D399:H399"/>
    <mergeCell ref="D400:H400"/>
    <mergeCell ref="D401:H401"/>
    <mergeCell ref="B415:G415"/>
    <mergeCell ref="D402:H402"/>
    <mergeCell ref="D403:H403"/>
    <mergeCell ref="D404:H404"/>
    <mergeCell ref="D405:H405"/>
    <mergeCell ref="D406:H406"/>
    <mergeCell ref="B424:C424"/>
    <mergeCell ref="G355:H355"/>
    <mergeCell ref="G357:H357"/>
    <mergeCell ref="G358:H358"/>
    <mergeCell ref="C417:G417"/>
    <mergeCell ref="A91:H92"/>
    <mergeCell ref="G134:H134"/>
    <mergeCell ref="G139:H139"/>
    <mergeCell ref="G138:H138"/>
    <mergeCell ref="G165:H165"/>
    <mergeCell ref="G339:H339"/>
    <mergeCell ref="B341:F342"/>
    <mergeCell ref="G342:H342"/>
    <mergeCell ref="C344:E344"/>
    <mergeCell ref="G344:H344"/>
    <mergeCell ref="C347:E347"/>
    <mergeCell ref="G347:H347"/>
    <mergeCell ref="B333:E335"/>
    <mergeCell ref="C336:E336"/>
    <mergeCell ref="G336:H336"/>
    <mergeCell ref="C337:E337"/>
    <mergeCell ref="C419:G419"/>
    <mergeCell ref="C416:G416"/>
    <mergeCell ref="G316:H316"/>
    <mergeCell ref="G317:H317"/>
    <mergeCell ref="B324:E327"/>
    <mergeCell ref="B293:H293"/>
    <mergeCell ref="A298:H298"/>
    <mergeCell ref="A300:H300"/>
    <mergeCell ref="A302:B302"/>
    <mergeCell ref="E302:F302"/>
    <mergeCell ref="G302:H302"/>
    <mergeCell ref="G320:H320"/>
    <mergeCell ref="G321:H321"/>
    <mergeCell ref="G322:H322"/>
    <mergeCell ref="G323:H323"/>
    <mergeCell ref="C303:F303"/>
    <mergeCell ref="C305:H307"/>
    <mergeCell ref="A312:H312"/>
    <mergeCell ref="G314:H314"/>
    <mergeCell ref="G315:H315"/>
    <mergeCell ref="G327:H327"/>
    <mergeCell ref="C220:D220"/>
    <mergeCell ref="E220:F220"/>
    <mergeCell ref="G220:H220"/>
    <mergeCell ref="C232:D232"/>
    <mergeCell ref="G234:H234"/>
    <mergeCell ref="B287:F289"/>
    <mergeCell ref="H287:H289"/>
    <mergeCell ref="B282:F282"/>
    <mergeCell ref="B283:F283"/>
    <mergeCell ref="B284:H284"/>
    <mergeCell ref="G229:H229"/>
    <mergeCell ref="A239:H239"/>
    <mergeCell ref="B244:H244"/>
    <mergeCell ref="B248:H248"/>
    <mergeCell ref="A250:H250"/>
    <mergeCell ref="G230:H230"/>
    <mergeCell ref="B246:H246"/>
    <mergeCell ref="G223:H223"/>
    <mergeCell ref="G224:H224"/>
    <mergeCell ref="G225:H225"/>
    <mergeCell ref="G226:H226"/>
    <mergeCell ref="G227:H227"/>
    <mergeCell ref="G228:H228"/>
    <mergeCell ref="E225:F225"/>
    <mergeCell ref="E226:F226"/>
    <mergeCell ref="E227:F227"/>
    <mergeCell ref="E228:F228"/>
    <mergeCell ref="E229:F229"/>
    <mergeCell ref="E230:F230"/>
    <mergeCell ref="C225:D225"/>
    <mergeCell ref="C226:D226"/>
    <mergeCell ref="C227:D227"/>
    <mergeCell ref="C228:D228"/>
    <mergeCell ref="C229:D229"/>
    <mergeCell ref="C230:D230"/>
    <mergeCell ref="C221:D221"/>
    <mergeCell ref="E221:F221"/>
    <mergeCell ref="G221:H221"/>
    <mergeCell ref="C222:D222"/>
    <mergeCell ref="C223:D223"/>
    <mergeCell ref="C224:D224"/>
    <mergeCell ref="E222:F222"/>
    <mergeCell ref="E223:F223"/>
    <mergeCell ref="E224:F224"/>
    <mergeCell ref="G222:H222"/>
    <mergeCell ref="G210:H210"/>
    <mergeCell ref="G208:H208"/>
    <mergeCell ref="A214:H214"/>
    <mergeCell ref="G216:H216"/>
    <mergeCell ref="B218:F218"/>
    <mergeCell ref="G194:H194"/>
    <mergeCell ref="G172:H172"/>
    <mergeCell ref="G173:H173"/>
    <mergeCell ref="G174:H174"/>
    <mergeCell ref="B195:F195"/>
    <mergeCell ref="G177:H177"/>
    <mergeCell ref="A185:H185"/>
    <mergeCell ref="A189:H189"/>
    <mergeCell ref="B191:F191"/>
    <mergeCell ref="G190:H190"/>
    <mergeCell ref="B193:F193"/>
    <mergeCell ref="G196:H196"/>
    <mergeCell ref="B199:F199"/>
    <mergeCell ref="G198:H198"/>
    <mergeCell ref="B201:F201"/>
    <mergeCell ref="G200:H200"/>
    <mergeCell ref="A62:H62"/>
    <mergeCell ref="A64:B64"/>
    <mergeCell ref="A67:H67"/>
    <mergeCell ref="A40:H40"/>
    <mergeCell ref="A54:H54"/>
    <mergeCell ref="B55:H55"/>
    <mergeCell ref="G33:H33"/>
    <mergeCell ref="G34:H34"/>
    <mergeCell ref="G35:H35"/>
    <mergeCell ref="G36:H36"/>
    <mergeCell ref="G37:H37"/>
    <mergeCell ref="E37:F37"/>
    <mergeCell ref="A37:B37"/>
    <mergeCell ref="C37:D37"/>
    <mergeCell ref="E33:F33"/>
    <mergeCell ref="E34:F34"/>
    <mergeCell ref="E35:F35"/>
    <mergeCell ref="E36:F36"/>
    <mergeCell ref="A33:B33"/>
    <mergeCell ref="A34:B34"/>
    <mergeCell ref="A35:B35"/>
    <mergeCell ref="A36:B36"/>
    <mergeCell ref="C33:D33"/>
    <mergeCell ref="C34:D34"/>
    <mergeCell ref="A8:B8"/>
    <mergeCell ref="A9:B9"/>
    <mergeCell ref="C32:D32"/>
    <mergeCell ref="A16:B16"/>
    <mergeCell ref="C6:H6"/>
    <mergeCell ref="C7:H7"/>
    <mergeCell ref="C8:H8"/>
    <mergeCell ref="C9:H9"/>
    <mergeCell ref="D16:E16"/>
    <mergeCell ref="A10:B10"/>
    <mergeCell ref="A14:B14"/>
    <mergeCell ref="D14:E14"/>
    <mergeCell ref="A15:B15"/>
    <mergeCell ref="D15:E15"/>
    <mergeCell ref="G76:H76"/>
    <mergeCell ref="G77:H77"/>
    <mergeCell ref="G78:H78"/>
    <mergeCell ref="A1:H1"/>
    <mergeCell ref="A2:H2"/>
    <mergeCell ref="A3:H3"/>
    <mergeCell ref="A30:H30"/>
    <mergeCell ref="A32:B32"/>
    <mergeCell ref="E32:F32"/>
    <mergeCell ref="G32:H32"/>
    <mergeCell ref="G70:H70"/>
    <mergeCell ref="G71:H71"/>
    <mergeCell ref="G72:H72"/>
    <mergeCell ref="G73:H73"/>
    <mergeCell ref="G74:H74"/>
    <mergeCell ref="G75:H75"/>
    <mergeCell ref="E27:F27"/>
    <mergeCell ref="C10:H10"/>
    <mergeCell ref="C35:D35"/>
    <mergeCell ref="C36:D36"/>
    <mergeCell ref="D17:E17"/>
    <mergeCell ref="A4:H4"/>
    <mergeCell ref="A6:B6"/>
    <mergeCell ref="A7:B7"/>
    <mergeCell ref="G79:H79"/>
    <mergeCell ref="G80:H80"/>
    <mergeCell ref="G81:H81"/>
    <mergeCell ref="G82:H82"/>
    <mergeCell ref="G83:H83"/>
    <mergeCell ref="A86:H88"/>
    <mergeCell ref="B84:H84"/>
    <mergeCell ref="B107:F109"/>
    <mergeCell ref="G109:H109"/>
    <mergeCell ref="G103:H103"/>
    <mergeCell ref="D96:F96"/>
    <mergeCell ref="G96:H96"/>
    <mergeCell ref="A97:H98"/>
    <mergeCell ref="A100:C100"/>
    <mergeCell ref="A101:C101"/>
    <mergeCell ref="F100:H100"/>
    <mergeCell ref="F101:H101"/>
    <mergeCell ref="G118:H118"/>
    <mergeCell ref="G104:H104"/>
    <mergeCell ref="G105:H105"/>
    <mergeCell ref="G106:H106"/>
    <mergeCell ref="B93:C93"/>
    <mergeCell ref="G151:H151"/>
    <mergeCell ref="G153:H153"/>
    <mergeCell ref="G156:H156"/>
    <mergeCell ref="G160:H160"/>
    <mergeCell ref="A112:H112"/>
    <mergeCell ref="G116:H116"/>
    <mergeCell ref="G120:H120"/>
    <mergeCell ref="G122:H122"/>
    <mergeCell ref="G126:H126"/>
    <mergeCell ref="G128:H128"/>
    <mergeCell ref="G129:H129"/>
    <mergeCell ref="G154:H154"/>
    <mergeCell ref="G162:H162"/>
    <mergeCell ref="G142:H142"/>
    <mergeCell ref="A147:H147"/>
    <mergeCell ref="G202:H202"/>
    <mergeCell ref="B205:F205"/>
    <mergeCell ref="G204:H204"/>
    <mergeCell ref="A207:H207"/>
    <mergeCell ref="B209:F209"/>
    <mergeCell ref="B197:F197"/>
    <mergeCell ref="G163:H163"/>
    <mergeCell ref="G167:H167"/>
    <mergeCell ref="G168:H168"/>
    <mergeCell ref="G192:H192"/>
    <mergeCell ref="A253:H253"/>
    <mergeCell ref="H255:H256"/>
    <mergeCell ref="B257:F257"/>
    <mergeCell ref="B258:F258"/>
    <mergeCell ref="B259:F259"/>
    <mergeCell ref="B260:F260"/>
    <mergeCell ref="B261:F261"/>
    <mergeCell ref="B262:F262"/>
    <mergeCell ref="B263:F263"/>
    <mergeCell ref="B264:F264"/>
    <mergeCell ref="B265:F265"/>
    <mergeCell ref="B266:F266"/>
    <mergeCell ref="B267:F267"/>
    <mergeCell ref="B268:F268"/>
    <mergeCell ref="B269:F269"/>
    <mergeCell ref="B270:F270"/>
    <mergeCell ref="B271:F271"/>
    <mergeCell ref="B272:F272"/>
    <mergeCell ref="B286:F286"/>
    <mergeCell ref="B291:H291"/>
    <mergeCell ref="B273:F273"/>
    <mergeCell ref="B274:F274"/>
    <mergeCell ref="B275:F275"/>
    <mergeCell ref="B276:F276"/>
    <mergeCell ref="B277:F277"/>
    <mergeCell ref="B278:F278"/>
    <mergeCell ref="G285:H285"/>
    <mergeCell ref="G286:H286"/>
    <mergeCell ref="B279:F279"/>
    <mergeCell ref="B281:F281"/>
    <mergeCell ref="B280:F280"/>
    <mergeCell ref="B285:F285"/>
  </mergeCells>
  <dataValidations disablePrompts="1" count="2">
    <dataValidation type="list" allowBlank="1" showInputMessage="1" showErrorMessage="1" sqref="G106:H106" xr:uid="{00000000-0002-0000-0000-000000000000}">
      <formula1>$J$105:$J$106</formula1>
    </dataValidation>
    <dataValidation type="list" showInputMessage="1" showErrorMessage="1" sqref="C10:H10" xr:uid="{00000000-0002-0000-0000-000001000000}">
      <formula1>$J$9:$J$10</formula1>
    </dataValidation>
  </dataValidations>
  <pageMargins left="0.7" right="0.7" top="0.75" bottom="0.75" header="0.3" footer="0.3"/>
  <pageSetup scale="63" orientation="portrait" r:id="rId1"/>
  <rowBreaks count="6" manualBreakCount="6">
    <brk id="61" max="7" man="1"/>
    <brk id="110" max="7" man="1"/>
    <brk id="182" max="7" man="1"/>
    <brk id="212" max="7" man="1"/>
    <brk id="238" max="7" man="1"/>
    <brk id="29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5DBA7E5F95E54BA1F8AEB58FC9F3CE" ma:contentTypeVersion="2" ma:contentTypeDescription="Create a new document." ma:contentTypeScope="" ma:versionID="5a18040246f555fc3ee417089056757f">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5C9D05-448C-4999-90C3-1F0CB3B5C6E4}">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 ds:uri="3c9e15a3-223f-4584-afb1-1dbe0b3878fa"/>
    <ds:schemaRef ds:uri="0c0a90e6-e41b-4ab7-99c8-c94455793e26"/>
  </ds:schemaRefs>
</ds:datastoreItem>
</file>

<file path=customXml/itemProps2.xml><?xml version="1.0" encoding="utf-8"?>
<ds:datastoreItem xmlns:ds="http://schemas.openxmlformats.org/officeDocument/2006/customXml" ds:itemID="{108E3B9E-79B6-41F7-8E27-ACF43D1875EC}">
  <ds:schemaRefs>
    <ds:schemaRef ds:uri="http://schemas.microsoft.com/sharepoint/v3/contenttype/forms"/>
  </ds:schemaRefs>
</ds:datastoreItem>
</file>

<file path=customXml/itemProps3.xml><?xml version="1.0" encoding="utf-8"?>
<ds:datastoreItem xmlns:ds="http://schemas.openxmlformats.org/officeDocument/2006/customXml" ds:itemID="{5640A8F8-81CC-4DCD-92F6-F9ED6BB52FFE}"/>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305</vt:i4>
      </vt:variant>
    </vt:vector>
  </HeadingPairs>
  <TitlesOfParts>
    <vt:vector size="306" baseType="lpstr">
      <vt:lpstr>Annual Premium Tax Statement</vt:lpstr>
      <vt:lpstr>AandHInsPrem</vt:lpstr>
      <vt:lpstr>AccidentOnly</vt:lpstr>
      <vt:lpstr>AccidentOnlyExcluded</vt:lpstr>
      <vt:lpstr>AccTravel</vt:lpstr>
      <vt:lpstr>Address</vt:lpstr>
      <vt:lpstr>AllOtherDed</vt:lpstr>
      <vt:lpstr>AllOtherPrem</vt:lpstr>
      <vt:lpstr>AllOtherTaxPrem</vt:lpstr>
      <vt:lpstr>Amended</vt:lpstr>
      <vt:lpstr>Amounta</vt:lpstr>
      <vt:lpstr>Amountb</vt:lpstr>
      <vt:lpstr>Amountc</vt:lpstr>
      <vt:lpstr>Amountd</vt:lpstr>
      <vt:lpstr>AmountDue</vt:lpstr>
      <vt:lpstr>Amounte</vt:lpstr>
      <vt:lpstr>Amountf</vt:lpstr>
      <vt:lpstr>Amountg</vt:lpstr>
      <vt:lpstr>Amounth</vt:lpstr>
      <vt:lpstr>Amounti</vt:lpstr>
      <vt:lpstr>Amountj</vt:lpstr>
      <vt:lpstr>AnnLifePrem</vt:lpstr>
      <vt:lpstr>AnnuityConsider</vt:lpstr>
      <vt:lpstr>April</vt:lpstr>
      <vt:lpstr>AssessablePremiums</vt:lpstr>
      <vt:lpstr>AssessmentCoCode</vt:lpstr>
      <vt:lpstr>AssessmentCoName</vt:lpstr>
      <vt:lpstr>AssessmentDeclared</vt:lpstr>
      <vt:lpstr>AssessmentExcludedPrem</vt:lpstr>
      <vt:lpstr>AssessmentFactor</vt:lpstr>
      <vt:lpstr>AssessmentLTC</vt:lpstr>
      <vt:lpstr>AssessmentMCAmt</vt:lpstr>
      <vt:lpstr>AssessmentMCSupp</vt:lpstr>
      <vt:lpstr>AssessmentOtherPremiums</vt:lpstr>
      <vt:lpstr>AssessmentPremiums</vt:lpstr>
      <vt:lpstr>AssessmentReportedPremiums</vt:lpstr>
      <vt:lpstr>AssessmentStopLoss</vt:lpstr>
      <vt:lpstr>AttestationDate</vt:lpstr>
      <vt:lpstr>AttestationOfficial</vt:lpstr>
      <vt:lpstr>BalanceDue</vt:lpstr>
      <vt:lpstr>ChCreditforLong</vt:lpstr>
      <vt:lpstr>ChCreditforNewBus</vt:lpstr>
      <vt:lpstr>ChCreditforWages</vt:lpstr>
      <vt:lpstr>ChCreditsforCostsComm</vt:lpstr>
      <vt:lpstr>ChCreditsforOneMD</vt:lpstr>
      <vt:lpstr>ChJobTaxCredit</vt:lpstr>
      <vt:lpstr>ChMDHomeOffice</vt:lpstr>
      <vt:lpstr>ChSustainableComm</vt:lpstr>
      <vt:lpstr>ChTaxCreditforInvest</vt:lpstr>
      <vt:lpstr>CompanyName</vt:lpstr>
      <vt:lpstr>CompanyType</vt:lpstr>
      <vt:lpstr>CompHomeState</vt:lpstr>
      <vt:lpstr>CompName</vt:lpstr>
      <vt:lpstr>CoNAIC</vt:lpstr>
      <vt:lpstr>ContactName</vt:lpstr>
      <vt:lpstr>ContactNumber</vt:lpstr>
      <vt:lpstr>ContactTitle</vt:lpstr>
      <vt:lpstr>CreditHealthIns</vt:lpstr>
      <vt:lpstr>CreditLongTermCare</vt:lpstr>
      <vt:lpstr>CreditMDStartup</vt:lpstr>
      <vt:lpstr>CreditNewBus</vt:lpstr>
      <vt:lpstr>Credits</vt:lpstr>
      <vt:lpstr>CreditsComm</vt:lpstr>
      <vt:lpstr>CreditsforWages</vt:lpstr>
      <vt:lpstr>December</vt:lpstr>
      <vt:lpstr>DepositType</vt:lpstr>
      <vt:lpstr>DirectPremAllRisk</vt:lpstr>
      <vt:lpstr>Disability</vt:lpstr>
      <vt:lpstr>DisabilityOnly</vt:lpstr>
      <vt:lpstr>DisabilityOnlyExcluded</vt:lpstr>
      <vt:lpstr>DividendsPaid</vt:lpstr>
      <vt:lpstr>DividendsReturn</vt:lpstr>
      <vt:lpstr>EINCorrect</vt:lpstr>
      <vt:lpstr>Email1</vt:lpstr>
      <vt:lpstr>Email2</vt:lpstr>
      <vt:lpstr>Email3</vt:lpstr>
      <vt:lpstr>Email4</vt:lpstr>
      <vt:lpstr>Email5</vt:lpstr>
      <vt:lpstr>EmployID</vt:lpstr>
      <vt:lpstr>ExcA</vt:lpstr>
      <vt:lpstr>ExcAA</vt:lpstr>
      <vt:lpstr>ExcAAAmt</vt:lpstr>
      <vt:lpstr>ExcAAmt</vt:lpstr>
      <vt:lpstr>ExcB</vt:lpstr>
      <vt:lpstr>ExcBAmt</vt:lpstr>
      <vt:lpstr>ExcBB</vt:lpstr>
      <vt:lpstr>ExcBBAmt</vt:lpstr>
      <vt:lpstr>ExcC</vt:lpstr>
      <vt:lpstr>ExcCAmt</vt:lpstr>
      <vt:lpstr>ExcCC</vt:lpstr>
      <vt:lpstr>ExcCCAmt</vt:lpstr>
      <vt:lpstr>FedEmplExcluded</vt:lpstr>
      <vt:lpstr>FedEmployee</vt:lpstr>
      <vt:lpstr>FedEmployeeHlthBen</vt:lpstr>
      <vt:lpstr>GrossPremTaxDue</vt:lpstr>
      <vt:lpstr>HealthBenMGO</vt:lpstr>
      <vt:lpstr>Healthcareaccessassessment</vt:lpstr>
      <vt:lpstr>HealthcareAssessment</vt:lpstr>
      <vt:lpstr>HealthcareAssessmentFile</vt:lpstr>
      <vt:lpstr>HealthInsPrem</vt:lpstr>
      <vt:lpstr>HIPFixedExcluded</vt:lpstr>
      <vt:lpstr>HIPOther</vt:lpstr>
      <vt:lpstr>HomeA</vt:lpstr>
      <vt:lpstr>HomeAmtCol2</vt:lpstr>
      <vt:lpstr>HomeAmtCol3</vt:lpstr>
      <vt:lpstr>HomeB</vt:lpstr>
      <vt:lpstr>HomeC</vt:lpstr>
      <vt:lpstr>HomeCertA</vt:lpstr>
      <vt:lpstr>HomeD</vt:lpstr>
      <vt:lpstr>HomeE</vt:lpstr>
      <vt:lpstr>HomeF</vt:lpstr>
      <vt:lpstr>HomeFFRelief</vt:lpstr>
      <vt:lpstr>HomeFilFee</vt:lpstr>
      <vt:lpstr>HomeFirMar</vt:lpstr>
      <vt:lpstr>HomeFraudPrev</vt:lpstr>
      <vt:lpstr>HomeG</vt:lpstr>
      <vt:lpstr>HomeH</vt:lpstr>
      <vt:lpstr>HomeHealthcare</vt:lpstr>
      <vt:lpstr>HomeI</vt:lpstr>
      <vt:lpstr>HomeJ</vt:lpstr>
      <vt:lpstr>HomeK</vt:lpstr>
      <vt:lpstr>HomeNonResAgencyCert</vt:lpstr>
      <vt:lpstr>HomeNonResAgentCert</vt:lpstr>
      <vt:lpstr>HomeOcean</vt:lpstr>
      <vt:lpstr>HomePremTax</vt:lpstr>
      <vt:lpstr>HomeRegFund</vt:lpstr>
      <vt:lpstr>HomeRenewal</vt:lpstr>
      <vt:lpstr>HomeResAgencyCert</vt:lpstr>
      <vt:lpstr>HomeResAgentCert</vt:lpstr>
      <vt:lpstr>IndemnityReExcluded</vt:lpstr>
      <vt:lpstr>IndemnityReinsurance</vt:lpstr>
      <vt:lpstr>JobCreatCredit</vt:lpstr>
      <vt:lpstr>June</vt:lpstr>
      <vt:lpstr>JuratPage</vt:lpstr>
      <vt:lpstr>LifeInsPrem</vt:lpstr>
      <vt:lpstr>LongTermCare</vt:lpstr>
      <vt:lpstr>MDA</vt:lpstr>
      <vt:lpstr>MDB</vt:lpstr>
      <vt:lpstr>MDC</vt:lpstr>
      <vt:lpstr>MDCertA</vt:lpstr>
      <vt:lpstr>MDD</vt:lpstr>
      <vt:lpstr>MDE</vt:lpstr>
      <vt:lpstr>MDF</vt:lpstr>
      <vt:lpstr>MDFFRelief</vt:lpstr>
      <vt:lpstr>MDFilFee</vt:lpstr>
      <vt:lpstr>MDFireMar</vt:lpstr>
      <vt:lpstr>MDFraudPrev</vt:lpstr>
      <vt:lpstr>MDG</vt:lpstr>
      <vt:lpstr>MDH</vt:lpstr>
      <vt:lpstr>MDHealthcare</vt:lpstr>
      <vt:lpstr>MDHomeOfficeRetal</vt:lpstr>
      <vt:lpstr>MDI</vt:lpstr>
      <vt:lpstr>MDInsReg</vt:lpstr>
      <vt:lpstr>MDJ</vt:lpstr>
      <vt:lpstr>MDK</vt:lpstr>
      <vt:lpstr>MDNonResAgencyCert</vt:lpstr>
      <vt:lpstr>MDNonResAgentCert</vt:lpstr>
      <vt:lpstr>MDOcean</vt:lpstr>
      <vt:lpstr>MDPremTax</vt:lpstr>
      <vt:lpstr>MDRenewal</vt:lpstr>
      <vt:lpstr>MDResAgencyCert</vt:lpstr>
      <vt:lpstr>MDResAgentCert</vt:lpstr>
      <vt:lpstr>MDstatePage</vt:lpstr>
      <vt:lpstr>MDTotalTaxPrem</vt:lpstr>
      <vt:lpstr>MedicaidTitle</vt:lpstr>
      <vt:lpstr>Medicare</vt:lpstr>
      <vt:lpstr>MedicareD</vt:lpstr>
      <vt:lpstr>MedicareExcluded</vt:lpstr>
      <vt:lpstr>MedicareSuppExcluded</vt:lpstr>
      <vt:lpstr>NAIC</vt:lpstr>
      <vt:lpstr>Name1</vt:lpstr>
      <vt:lpstr>Name2</vt:lpstr>
      <vt:lpstr>Name3</vt:lpstr>
      <vt:lpstr>Name4</vt:lpstr>
      <vt:lpstr>Name5</vt:lpstr>
      <vt:lpstr>NetPremTaxDue</vt:lpstr>
      <vt:lpstr>NonRiskBus</vt:lpstr>
      <vt:lpstr>NoPayorRefund</vt:lpstr>
      <vt:lpstr>OfficerName</vt:lpstr>
      <vt:lpstr>OfficerTitle</vt:lpstr>
      <vt:lpstr>OtherAssessmentAmt</vt:lpstr>
      <vt:lpstr>OtherAssessmentAmt1</vt:lpstr>
      <vt:lpstr>OtherAssessmentAmt2</vt:lpstr>
      <vt:lpstr>OtherAssessmentAmt3</vt:lpstr>
      <vt:lpstr>OtherConsider</vt:lpstr>
      <vt:lpstr>OtherDedPC</vt:lpstr>
      <vt:lpstr>OtherExcA</vt:lpstr>
      <vt:lpstr>OtherExcAAmt</vt:lpstr>
      <vt:lpstr>OtherExcB</vt:lpstr>
      <vt:lpstr>OtherExcBAmt</vt:lpstr>
      <vt:lpstr>OtherExcC</vt:lpstr>
      <vt:lpstr>OtherExcCAmt</vt:lpstr>
      <vt:lpstr>OtherExcD</vt:lpstr>
      <vt:lpstr>OtherExcDAmt</vt:lpstr>
      <vt:lpstr>OtherExcE</vt:lpstr>
      <vt:lpstr>OtherExcEAmt</vt:lpstr>
      <vt:lpstr>OtherExclPrem</vt:lpstr>
      <vt:lpstr>OtherExclPrem1</vt:lpstr>
      <vt:lpstr>OtherExclPrem2</vt:lpstr>
      <vt:lpstr>OtherExclPrem3</vt:lpstr>
      <vt:lpstr>OtherExcluded</vt:lpstr>
      <vt:lpstr>OtherExcluded1</vt:lpstr>
      <vt:lpstr>OtherExcluded2</vt:lpstr>
      <vt:lpstr>OtherExcluded3</vt:lpstr>
      <vt:lpstr>PayOPTins</vt:lpstr>
      <vt:lpstr>PCPremiums</vt:lpstr>
      <vt:lpstr>Phone1</vt:lpstr>
      <vt:lpstr>Phone2</vt:lpstr>
      <vt:lpstr>Phone3</vt:lpstr>
      <vt:lpstr>Phone4</vt:lpstr>
      <vt:lpstr>Phone5</vt:lpstr>
      <vt:lpstr>PremiumsFederalSt</vt:lpstr>
      <vt:lpstr>PremiumsFundPen</vt:lpstr>
      <vt:lpstr>PremiumsGroup</vt:lpstr>
      <vt:lpstr>PremiumsMedD</vt:lpstr>
      <vt:lpstr>PremiumsReins</vt:lpstr>
      <vt:lpstr>PremiumsReturned</vt:lpstr>
      <vt:lpstr>Prepayments</vt:lpstr>
      <vt:lpstr>'Annual Premium Tax Statement'!Print_Area</vt:lpstr>
      <vt:lpstr>PriorYearCredit</vt:lpstr>
      <vt:lpstr>Ratea</vt:lpstr>
      <vt:lpstr>Rateb</vt:lpstr>
      <vt:lpstr>Ratec</vt:lpstr>
      <vt:lpstr>Rated</vt:lpstr>
      <vt:lpstr>Ratee</vt:lpstr>
      <vt:lpstr>Ratef</vt:lpstr>
      <vt:lpstr>Rateg</vt:lpstr>
      <vt:lpstr>Rateh</vt:lpstr>
      <vt:lpstr>Ratei</vt:lpstr>
      <vt:lpstr>Ratej</vt:lpstr>
      <vt:lpstr>RefundAmt</vt:lpstr>
      <vt:lpstr>RefundOwed</vt:lpstr>
      <vt:lpstr>RetaliatoryAmt</vt:lpstr>
      <vt:lpstr>RetalOthA</vt:lpstr>
      <vt:lpstr>RetalOthB</vt:lpstr>
      <vt:lpstr>RetalOthC</vt:lpstr>
      <vt:lpstr>RetalOthD</vt:lpstr>
      <vt:lpstr>RetalOthE</vt:lpstr>
      <vt:lpstr>RetalOthF</vt:lpstr>
      <vt:lpstr>RetalOthG</vt:lpstr>
      <vt:lpstr>RetalOthH</vt:lpstr>
      <vt:lpstr>RetalOthI</vt:lpstr>
      <vt:lpstr>RetalOthJ</vt:lpstr>
      <vt:lpstr>RetalOthK</vt:lpstr>
      <vt:lpstr>scheduleT</vt:lpstr>
      <vt:lpstr>September</vt:lpstr>
      <vt:lpstr>SpecifiedDisease</vt:lpstr>
      <vt:lpstr>SpecifiedDiseaseExcluded</vt:lpstr>
      <vt:lpstr>Statement1</vt:lpstr>
      <vt:lpstr>Statement2</vt:lpstr>
      <vt:lpstr>StateofDom</vt:lpstr>
      <vt:lpstr>StopLossExcluded</vt:lpstr>
      <vt:lpstr>SubTotalExcl</vt:lpstr>
      <vt:lpstr>SubTotalExcl2</vt:lpstr>
      <vt:lpstr>SubTotalOther</vt:lpstr>
      <vt:lpstr>SustainCommCred</vt:lpstr>
      <vt:lpstr>Tax</vt:lpstr>
      <vt:lpstr>Taxa</vt:lpstr>
      <vt:lpstr>Taxb</vt:lpstr>
      <vt:lpstr>Taxc</vt:lpstr>
      <vt:lpstr>TaxCredInvest</vt:lpstr>
      <vt:lpstr>Taxd</vt:lpstr>
      <vt:lpstr>Taxe</vt:lpstr>
      <vt:lpstr>Taxf</vt:lpstr>
      <vt:lpstr>Taxg</vt:lpstr>
      <vt:lpstr>Taxh</vt:lpstr>
      <vt:lpstr>Taxi</vt:lpstr>
      <vt:lpstr>TaxID</vt:lpstr>
      <vt:lpstr>Taxj</vt:lpstr>
      <vt:lpstr>TaxRate</vt:lpstr>
      <vt:lpstr>Title1</vt:lpstr>
      <vt:lpstr>Title2</vt:lpstr>
      <vt:lpstr>Title3</vt:lpstr>
      <vt:lpstr>Title4</vt:lpstr>
      <vt:lpstr>Title5</vt:lpstr>
      <vt:lpstr>TotalCredits</vt:lpstr>
      <vt:lpstr>TotalDedExh</vt:lpstr>
      <vt:lpstr>TotalDedLH</vt:lpstr>
      <vt:lpstr>TotalDedPC</vt:lpstr>
      <vt:lpstr>TotalDeductions</vt:lpstr>
      <vt:lpstr>TotalExclusions</vt:lpstr>
      <vt:lpstr>TotalHealthPremSubtoReg</vt:lpstr>
      <vt:lpstr>TotalLH</vt:lpstr>
      <vt:lpstr>TotalLin</vt:lpstr>
      <vt:lpstr>TotalPC</vt:lpstr>
      <vt:lpstr>TotalPremExh</vt:lpstr>
      <vt:lpstr>TotalPremiums</vt:lpstr>
      <vt:lpstr>TotalPremMD</vt:lpstr>
      <vt:lpstr>TotalPremRetal</vt:lpstr>
      <vt:lpstr>TotalPrePaid</vt:lpstr>
      <vt:lpstr>TotalRemitted</vt:lpstr>
      <vt:lpstr>TotalRetalAmtDue</vt:lpstr>
      <vt:lpstr>totalretaliatorytaxdue</vt:lpstr>
      <vt:lpstr>totaltaxdue</vt:lpstr>
      <vt:lpstr>TotalTaxPrem</vt:lpstr>
      <vt:lpstr>TypePrema</vt:lpstr>
      <vt:lpstr>TypePremb</vt:lpstr>
      <vt:lpstr>TypePremc</vt:lpstr>
      <vt:lpstr>TypePremd</vt:lpstr>
      <vt:lpstr>TypePreme</vt:lpstr>
      <vt:lpstr>TypePremf</vt:lpstr>
      <vt:lpstr>TypePremg</vt:lpstr>
      <vt:lpstr>TypePremh</vt:lpstr>
      <vt:lpstr>TypePremi</vt:lpstr>
      <vt:lpstr>TypePremj</vt:lpstr>
      <vt:lpstr>version</vt:lpstr>
    </vt:vector>
  </TitlesOfParts>
  <Company>NAIC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Michelle T.</dc:creator>
  <cp:lastModifiedBy>Rogers, Alex</cp:lastModifiedBy>
  <dcterms:created xsi:type="dcterms:W3CDTF">2017-11-28T17:52:15Z</dcterms:created>
  <dcterms:modified xsi:type="dcterms:W3CDTF">2025-01-21T20:58:35Z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0x010100D05DBA7E5F95E54BA1F8AEB58FC9F3CE</vt:lpwstr>
  </property>
  <property fmtid="{D5CDD505-2E9C-101B-9397-08002B2CF9AE}" pid="4" name="{A44787D4-0540-4523-9961-78E4036D8C6D}">
    <vt:lpwstr>{1E06F4EC-C737-470D-87FD-B251D580328D}</vt:lpwstr>
  </property>
</Properties>
</file>